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2-2023\Tabela info_12_2023\"/>
    </mc:Choice>
  </mc:AlternateContent>
  <bookViews>
    <workbookView xWindow="78156" yWindow="108" windowWidth="9720" windowHeight="6756" firstSheet="4" activeTab="8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  <sheet name="Tabela 9" sheetId="98" r:id="rId11"/>
    <sheet name="Tabela 9a" sheetId="99" r:id="rId12"/>
    <sheet name="Tabela 10" sheetId="100" r:id="rId13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  <definedName name="_xlnm.Print_Area" localSheetId="10">'Tabela 9'!$A$1:$M$38</definedName>
    <definedName name="_xlnm.Print_Area" localSheetId="11">'Tabela 9a'!$A$1:$G$31</definedName>
  </definedNames>
  <calcPr calcId="162913"/>
</workbook>
</file>

<file path=xl/calcChain.xml><?xml version="1.0" encoding="utf-8"?>
<calcChain xmlns="http://schemas.openxmlformats.org/spreadsheetml/2006/main">
  <c r="B29" i="99" l="1"/>
  <c r="M6" i="100" l="1"/>
  <c r="O18" i="100" l="1"/>
  <c r="N18" i="100"/>
  <c r="M18" i="100"/>
  <c r="J18" i="100"/>
  <c r="I18" i="100"/>
  <c r="H18" i="100"/>
  <c r="E18" i="100"/>
  <c r="O17" i="100"/>
  <c r="N17" i="100"/>
  <c r="M17" i="100"/>
  <c r="J17" i="100"/>
  <c r="I17" i="100"/>
  <c r="H17" i="100"/>
  <c r="E17" i="100"/>
  <c r="O16" i="100"/>
  <c r="N16" i="100"/>
  <c r="M16" i="100"/>
  <c r="J16" i="100"/>
  <c r="I16" i="100"/>
  <c r="H16" i="100"/>
  <c r="E16" i="100"/>
  <c r="O15" i="100"/>
  <c r="N15" i="100"/>
  <c r="M15" i="100"/>
  <c r="J15" i="100"/>
  <c r="I15" i="100"/>
  <c r="H15" i="100"/>
  <c r="E15" i="100"/>
  <c r="O14" i="100"/>
  <c r="N14" i="100"/>
  <c r="M14" i="100"/>
  <c r="J14" i="100"/>
  <c r="I14" i="100"/>
  <c r="H14" i="100"/>
  <c r="E14" i="100"/>
  <c r="O13" i="100"/>
  <c r="N13" i="100"/>
  <c r="M13" i="100"/>
  <c r="J13" i="100"/>
  <c r="I13" i="100"/>
  <c r="H13" i="100"/>
  <c r="E13" i="100"/>
  <c r="O12" i="100"/>
  <c r="N12" i="100"/>
  <c r="M12" i="100"/>
  <c r="J12" i="100"/>
  <c r="I12" i="100"/>
  <c r="H12" i="100"/>
  <c r="E12" i="100"/>
  <c r="O11" i="100"/>
  <c r="N11" i="100"/>
  <c r="M11" i="100"/>
  <c r="J11" i="100"/>
  <c r="I11" i="100"/>
  <c r="H11" i="100"/>
  <c r="E11" i="100"/>
  <c r="O10" i="100"/>
  <c r="N10" i="100"/>
  <c r="M10" i="100"/>
  <c r="J10" i="100"/>
  <c r="I10" i="100"/>
  <c r="H10" i="100"/>
  <c r="E10" i="100"/>
  <c r="O9" i="100"/>
  <c r="N9" i="100"/>
  <c r="M9" i="100"/>
  <c r="J9" i="100"/>
  <c r="I9" i="100"/>
  <c r="H9" i="100"/>
  <c r="E9" i="100"/>
  <c r="O8" i="100"/>
  <c r="N8" i="100"/>
  <c r="M8" i="100"/>
  <c r="I8" i="100"/>
  <c r="G8" i="100"/>
  <c r="J8" i="100" s="1"/>
  <c r="D8" i="100"/>
  <c r="E8" i="100" s="1"/>
  <c r="O7" i="100"/>
  <c r="N7" i="100"/>
  <c r="M7" i="100"/>
  <c r="J7" i="100"/>
  <c r="I7" i="100"/>
  <c r="H7" i="100"/>
  <c r="E7" i="100"/>
  <c r="O6" i="100"/>
  <c r="N6" i="100"/>
  <c r="J6" i="100"/>
  <c r="H6" i="100"/>
  <c r="E6" i="100"/>
  <c r="D29" i="99"/>
  <c r="C29" i="99"/>
  <c r="G29" i="99" s="1"/>
  <c r="F29" i="99"/>
  <c r="G28" i="99"/>
  <c r="F28" i="99"/>
  <c r="D28" i="99"/>
  <c r="F27" i="99"/>
  <c r="E27" i="99"/>
  <c r="D27" i="99"/>
  <c r="G26" i="99"/>
  <c r="F26" i="99"/>
  <c r="E26" i="99"/>
  <c r="D26" i="99"/>
  <c r="G25" i="99"/>
  <c r="F25" i="99"/>
  <c r="E25" i="99"/>
  <c r="D25" i="99"/>
  <c r="G24" i="99"/>
  <c r="F24" i="99"/>
  <c r="E24" i="99"/>
  <c r="D24" i="99"/>
  <c r="G22" i="99"/>
  <c r="F22" i="99"/>
  <c r="E22" i="99"/>
  <c r="D22" i="99"/>
  <c r="G21" i="99"/>
  <c r="F21" i="99"/>
  <c r="E21" i="99"/>
  <c r="D21" i="99"/>
  <c r="G20" i="99"/>
  <c r="F20" i="99"/>
  <c r="E20" i="99"/>
  <c r="D20" i="99"/>
  <c r="G19" i="99"/>
  <c r="F19" i="99"/>
  <c r="E19" i="99"/>
  <c r="D19" i="99"/>
  <c r="G18" i="99"/>
  <c r="F18" i="99"/>
  <c r="E18" i="99"/>
  <c r="D18" i="99"/>
  <c r="G16" i="99"/>
  <c r="F16" i="99"/>
  <c r="E16" i="99"/>
  <c r="D16" i="99"/>
  <c r="G15" i="99"/>
  <c r="F15" i="99"/>
  <c r="E15" i="99"/>
  <c r="D15" i="99"/>
  <c r="G14" i="99"/>
  <c r="F14" i="99"/>
  <c r="E14" i="99"/>
  <c r="D14" i="99"/>
  <c r="G13" i="99"/>
  <c r="F13" i="99"/>
  <c r="E13" i="99"/>
  <c r="D13" i="99"/>
  <c r="G12" i="99"/>
  <c r="F12" i="99"/>
  <c r="E12" i="99"/>
  <c r="D12" i="99"/>
  <c r="G11" i="99"/>
  <c r="F11" i="99"/>
  <c r="E11" i="99"/>
  <c r="D11" i="99"/>
  <c r="E37" i="98"/>
  <c r="M37" i="98" s="1"/>
  <c r="D37" i="98"/>
  <c r="L37" i="98" s="1"/>
  <c r="C37" i="98"/>
  <c r="K37" i="98" s="1"/>
  <c r="B37" i="98"/>
  <c r="M36" i="98"/>
  <c r="I36" i="98"/>
  <c r="H36" i="98"/>
  <c r="G36" i="98"/>
  <c r="F36" i="98"/>
  <c r="M35" i="98"/>
  <c r="J35" i="98"/>
  <c r="I35" i="98"/>
  <c r="H35" i="98"/>
  <c r="G35" i="98"/>
  <c r="F35" i="98"/>
  <c r="M34" i="98"/>
  <c r="L34" i="98"/>
  <c r="J34" i="98"/>
  <c r="I34" i="98"/>
  <c r="H34" i="98"/>
  <c r="G34" i="98"/>
  <c r="F34" i="98"/>
  <c r="M33" i="98"/>
  <c r="L33" i="98"/>
  <c r="J33" i="98"/>
  <c r="I33" i="98"/>
  <c r="H33" i="98"/>
  <c r="G33" i="98"/>
  <c r="F33" i="98"/>
  <c r="M32" i="98"/>
  <c r="J32" i="98"/>
  <c r="I32" i="98"/>
  <c r="H32" i="98"/>
  <c r="G32" i="98"/>
  <c r="F32" i="98"/>
  <c r="M31" i="98"/>
  <c r="J31" i="98"/>
  <c r="I31" i="98"/>
  <c r="H31" i="98"/>
  <c r="G31" i="98"/>
  <c r="F31" i="98"/>
  <c r="M30" i="98"/>
  <c r="L30" i="98"/>
  <c r="J30" i="98"/>
  <c r="I30" i="98"/>
  <c r="H30" i="98"/>
  <c r="G30" i="98"/>
  <c r="F30" i="98"/>
  <c r="M28" i="98"/>
  <c r="L28" i="98"/>
  <c r="J28" i="98"/>
  <c r="I28" i="98"/>
  <c r="H28" i="98"/>
  <c r="G28" i="98"/>
  <c r="F28" i="98"/>
  <c r="M27" i="98"/>
  <c r="J27" i="98"/>
  <c r="I27" i="98"/>
  <c r="H27" i="98"/>
  <c r="G27" i="98"/>
  <c r="F27" i="98"/>
  <c r="M26" i="98"/>
  <c r="J26" i="98"/>
  <c r="I26" i="98"/>
  <c r="H26" i="98"/>
  <c r="G26" i="98"/>
  <c r="F26" i="98"/>
  <c r="M25" i="98"/>
  <c r="L25" i="98"/>
  <c r="J25" i="98"/>
  <c r="I25" i="98"/>
  <c r="H25" i="98"/>
  <c r="G25" i="98"/>
  <c r="F25" i="98"/>
  <c r="M24" i="98"/>
  <c r="L24" i="98"/>
  <c r="J24" i="98"/>
  <c r="I24" i="98"/>
  <c r="H24" i="98"/>
  <c r="G24" i="98"/>
  <c r="F24" i="98"/>
  <c r="M22" i="98"/>
  <c r="J22" i="98"/>
  <c r="H22" i="98"/>
  <c r="G22" i="98"/>
  <c r="F22" i="98"/>
  <c r="M21" i="98"/>
  <c r="L21" i="98"/>
  <c r="I21" i="98"/>
  <c r="H21" i="98"/>
  <c r="G21" i="98"/>
  <c r="F21" i="98"/>
  <c r="M20" i="98"/>
  <c r="I20" i="98"/>
  <c r="H20" i="98"/>
  <c r="G20" i="98"/>
  <c r="F20" i="98"/>
  <c r="M19" i="98"/>
  <c r="L19" i="98"/>
  <c r="I19" i="98"/>
  <c r="H19" i="98"/>
  <c r="G19" i="98"/>
  <c r="F19" i="98"/>
  <c r="M18" i="98"/>
  <c r="L18" i="98"/>
  <c r="I18" i="98"/>
  <c r="H18" i="98"/>
  <c r="G18" i="98"/>
  <c r="F18" i="98"/>
  <c r="M17" i="98"/>
  <c r="I17" i="98"/>
  <c r="H17" i="98"/>
  <c r="G17" i="98"/>
  <c r="F17" i="98"/>
  <c r="M15" i="98"/>
  <c r="L15" i="98"/>
  <c r="I15" i="98"/>
  <c r="H15" i="98"/>
  <c r="G15" i="98"/>
  <c r="F15" i="98"/>
  <c r="M14" i="98"/>
  <c r="K14" i="98"/>
  <c r="I14" i="98"/>
  <c r="H14" i="98"/>
  <c r="G14" i="98"/>
  <c r="F14" i="98"/>
  <c r="M13" i="98"/>
  <c r="L13" i="98"/>
  <c r="I13" i="98"/>
  <c r="H13" i="98"/>
  <c r="G13" i="98"/>
  <c r="F13" i="98"/>
  <c r="M12" i="98"/>
  <c r="I12" i="98"/>
  <c r="H12" i="98"/>
  <c r="G12" i="98"/>
  <c r="F12" i="98"/>
  <c r="M11" i="98"/>
  <c r="L11" i="98"/>
  <c r="I11" i="98"/>
  <c r="H11" i="98"/>
  <c r="G11" i="98"/>
  <c r="F11" i="98"/>
  <c r="M10" i="98"/>
  <c r="I10" i="98"/>
  <c r="H10" i="98"/>
  <c r="G10" i="98"/>
  <c r="F10" i="98"/>
  <c r="K10" i="98" l="1"/>
  <c r="K19" i="98"/>
  <c r="H8" i="100"/>
  <c r="G27" i="99"/>
  <c r="L10" i="98"/>
  <c r="L12" i="98"/>
  <c r="L20" i="98"/>
  <c r="L22" i="98"/>
  <c r="L27" i="98"/>
  <c r="L32" i="98"/>
  <c r="L36" i="98"/>
  <c r="L14" i="98"/>
  <c r="L17" i="98"/>
  <c r="L26" i="98"/>
  <c r="L31" i="98"/>
  <c r="L35" i="98"/>
  <c r="F37" i="98"/>
  <c r="K36" i="98"/>
  <c r="K18" i="98"/>
  <c r="K24" i="98"/>
  <c r="K26" i="98"/>
  <c r="K28" i="98"/>
  <c r="K31" i="98"/>
  <c r="K32" i="98"/>
  <c r="K35" i="98"/>
  <c r="K12" i="98"/>
  <c r="K17" i="98"/>
  <c r="K21" i="98"/>
  <c r="K13" i="98"/>
  <c r="K22" i="98"/>
  <c r="K25" i="98"/>
  <c r="K27" i="98"/>
  <c r="K30" i="98"/>
  <c r="K33" i="98"/>
  <c r="K34" i="98"/>
  <c r="K11" i="98"/>
  <c r="K15" i="98"/>
  <c r="K20" i="98"/>
  <c r="E29" i="99"/>
  <c r="J36" i="98"/>
  <c r="J37" i="98"/>
  <c r="J10" i="98"/>
  <c r="J11" i="98"/>
  <c r="J12" i="98"/>
  <c r="J13" i="98"/>
  <c r="J14" i="98"/>
  <c r="J15" i="98"/>
  <c r="J17" i="98"/>
  <c r="J18" i="98"/>
  <c r="J19" i="98"/>
  <c r="J20" i="98"/>
  <c r="J21" i="98"/>
  <c r="G37" i="98"/>
  <c r="H37" i="98"/>
  <c r="I37" i="98"/>
  <c r="D44" i="50" l="1"/>
  <c r="E10" i="76" l="1"/>
  <c r="I12" i="41" l="1"/>
  <c r="H11" i="41" l="1"/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<sst xmlns="http://schemas.openxmlformats.org/spreadsheetml/2006/main" count="552" uniqueCount="296">
  <si>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</si>
  <si>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</si>
  <si>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</si>
  <si>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</si>
  <si>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</si>
  <si>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</si>
  <si>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</si>
  <si>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</si>
  <si>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</si>
  <si>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</si>
  <si>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</si>
  <si>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</si>
  <si>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</si>
  <si>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</si>
  <si>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</si>
  <si>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</si>
  <si>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</si>
  <si>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</si>
  <si>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</si>
  <si>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</si>
  <si>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</si>
  <si>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</si>
  <si>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</si>
  <si>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</si>
  <si>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</si>
  <si>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</si>
  <si>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</si>
  <si>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</si>
  <si>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</si>
  <si>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</si>
  <si>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</si>
  <si>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</si>
  <si>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</si>
  <si>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</si>
  <si>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</si>
  <si>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</si>
  <si>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</si>
  <si>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</si>
  <si>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</si>
  <si>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</si>
  <si>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</si>
  <si>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</si>
  <si>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</si>
  <si>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</si>
  <si>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</si>
  <si>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</si>
  <si>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</si>
  <si>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</si>
  <si>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</si>
  <si>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</si>
  <si>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</si>
  <si>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</si>
  <si>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</si>
  <si>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</si>
  <si>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</si>
  <si>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</si>
  <si>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</si>
  <si>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</si>
  <si>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</si>
  <si>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</si>
  <si>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</si>
  <si>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</si>
  <si>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</si>
  <si>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</si>
  <si>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</si>
  <si>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</si>
  <si>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</si>
  <si>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</si>
  <si>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</si>
  <si>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</si>
  <si>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</si>
  <si>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</si>
  <si>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</si>
  <si>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</si>
  <si>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</si>
  <si>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</si>
  <si>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</si>
  <si>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</si>
  <si>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</si>
  <si>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</si>
  <si>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</si>
  <si>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</si>
  <si>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</si>
  <si>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</si>
  <si>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</si>
  <si>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</si>
  <si>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</si>
  <si>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</si>
  <si>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</si>
  <si>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</si>
  <si>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</si>
  <si>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</si>
  <si>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</si>
  <si>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</si>
  <si>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</si>
  <si>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</si>
  <si>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</si>
  <si>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</si>
  <si>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</si>
  <si>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</si>
  <si>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</si>
  <si>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</si>
  <si>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</si>
  <si>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</si>
  <si>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</si>
  <si>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</si>
  <si>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</si>
  <si>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</si>
  <si>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</si>
  <si>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</si>
  <si>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</si>
  <si>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</si>
  <si>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</si>
  <si>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</si>
  <si>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</si>
  <si>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</si>
  <si>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</si>
  <si>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</si>
  <si>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</si>
  <si>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</si>
  <si>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</si>
  <si>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</si>
  <si>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</si>
  <si>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</si>
  <si>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</si>
  <si>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</si>
  <si>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</si>
  <si>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</si>
  <si>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</si>
  <si>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</si>
  <si>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</si>
  <si>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</si>
  <si>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</si>
  <si>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</si>
  <si>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</si>
  <si>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</si>
  <si>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</si>
  <si>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</si>
  <si>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</si>
  <si>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</si>
  <si>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</si>
  <si>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</si>
  <si>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</si>
  <si>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</si>
  <si>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</si>
  <si>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</si>
  <si>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</si>
  <si>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</si>
  <si>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</si>
  <si>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</si>
  <si>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</si>
  <si>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</si>
  <si>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</si>
  <si>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</si>
  <si>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</si>
  <si>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</si>
  <si>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</si>
  <si>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</si>
  <si>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</si>
  <si>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</si>
  <si>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</si>
  <si>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</si>
  <si>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</si>
  <si>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</si>
  <si>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</si>
  <si>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</si>
  <si>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</si>
  <si>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</si>
  <si>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</si>
  <si>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</si>
  <si>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</si>
  <si>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</si>
  <si>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</si>
  <si>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</si>
  <si>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</si>
  <si>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</si>
  <si>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</si>
  <si>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</si>
  <si>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</si>
  <si>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</si>
  <si>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</si>
  <si>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</si>
  <si>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</si>
  <si>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</si>
  <si>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</si>
  <si>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</si>
  <si>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</si>
  <si>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</si>
  <si>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</si>
  <si>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</si>
  <si>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</si>
  <si>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</si>
  <si>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</si>
  <si>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>2022roku</t>
  </si>
  <si>
    <t>2023 roku</t>
  </si>
  <si>
    <t>grudzień
2022</t>
  </si>
  <si>
    <t>wzrost/spadek
[+/-]  w porównaniu do grudnia  2022</t>
  </si>
  <si>
    <t xml:space="preserve">     Źródło:  Dane Departamentu Statystyki Społecznej  GUS po korekcie stóp procentowych</t>
  </si>
  <si>
    <t>listopad 2023</t>
  </si>
  <si>
    <t xml:space="preserve"> Źródło:   Sprawozdanie o rynku pracy MRPiPS-01</t>
  </si>
  <si>
    <t xml:space="preserve"> Źródło:   Sprawozdanie o rynku pracy MRPiPS-01 </t>
  </si>
  <si>
    <t>Liczba zarejestrowanych bezrobotnych w województwie dolnośląskim 
w grudniu 2022 i 2023 r. w porównaniu z miesiącem poprzednim wg powiatów</t>
  </si>
  <si>
    <t xml:space="preserve">w grudniu 2022 </t>
  </si>
  <si>
    <t>w grudniu</t>
  </si>
  <si>
    <t>/stan na 
30.11.2022 = 100/</t>
  </si>
  <si>
    <t>w grudniu
2023</t>
  </si>
  <si>
    <t>/stan na
30.11.2023 = 100/</t>
  </si>
  <si>
    <t xml:space="preserve">Zestawienie porównawcze zmian poziomu bezrobocia w województwie dolnośląskim
w grudniu 2022 i 2023 w porównaniu z miesiącem poprzednim w podziale na wybrane grupy </t>
  </si>
  <si>
    <t>w grudniu
2022</t>
  </si>
  <si>
    <t>/stan na
30.11.2023= 100/</t>
  </si>
  <si>
    <t>31.12
2022</t>
  </si>
  <si>
    <t>30.11. 
2023</t>
  </si>
  <si>
    <t>31.12 
2023</t>
  </si>
  <si>
    <t>Udział % wybranych grup bezrobotnych w ogólnej liczbie bezrobotnych w województwie dolnośląskim w grudniu 2023 r.</t>
  </si>
  <si>
    <t>Zestawienie porównawcze napływu i odpływu bezrobotnych w województwie dolnośląskim 
w grudniu 2022 i grudniu 2023 oraz narastająco w roku 2023</t>
  </si>
  <si>
    <t>grudzień
2023</t>
  </si>
  <si>
    <t>styczeń-grudzień
2023</t>
  </si>
  <si>
    <t>Zestawienie liczby bezrobotnych objętych subsydiowanymi programami rynku pracy w województwie dolnośląskim w grudniu 2023 roku
z uwzględnieniem wybranych grup znajdujących się w szczególnej sytuacji na rynku pracy.</t>
  </si>
  <si>
    <t>grudzień 2023</t>
  </si>
  <si>
    <t>Zestawienie liczby bezrobotnych objętych subsydiowanymi programami rynku pracy w województwie dolnośląskim w okresie styczeń - grudzień 2023 roku
z uwzględnieniem wybranych grup znajdujących się w szczególnej sytuacji na rynku pracy.</t>
  </si>
  <si>
    <t>styczeń - grudzień 2023</t>
  </si>
  <si>
    <t xml:space="preserve">Zestawienie porównawcze stopy bezrobocia według województw
  w listopadzie i grudniu 2023 roku </t>
  </si>
  <si>
    <t>Zestawienie porównawcze stopy bezrobocia w województwie dolnośląskim
 w listopadzie i grudniu 2023 r.</t>
  </si>
  <si>
    <t>Napływ bezrobotnych w woj. dolnośląskim według podregionów i powiatów
przypadający na 1 zgłoszone wolne miejsce pracy w grudniu 2023 roku</t>
  </si>
  <si>
    <t>Tabela  9.</t>
  </si>
  <si>
    <t xml:space="preserve">Zmiany struktury bezrobotnych według wieku, czasu pozostawania bez pracy, poziomu wykształcenia </t>
  </si>
  <si>
    <t xml:space="preserve">Liczba zarejestrowanych bezrobotnych
 (stan na dzień) </t>
  </si>
  <si>
    <t>Struktura w % (stan na dzień)</t>
  </si>
  <si>
    <t>ogółem</t>
  </si>
  <si>
    <t xml:space="preserve"> w tym kobiety</t>
  </si>
  <si>
    <t>Czas pozostawania bez pracy</t>
  </si>
  <si>
    <t>do 1 m-ca</t>
  </si>
  <si>
    <t>1 - 3</t>
  </si>
  <si>
    <t>3 - 6</t>
  </si>
  <si>
    <t>6 - 12</t>
  </si>
  <si>
    <t>12 - 24</t>
  </si>
  <si>
    <t>powyżej  24 m-cy</t>
  </si>
  <si>
    <t>Wiek w latach</t>
  </si>
  <si>
    <t>18 - 24</t>
  </si>
  <si>
    <t>25 - 34</t>
  </si>
  <si>
    <t>35 - 44</t>
  </si>
  <si>
    <t>45 - 54</t>
  </si>
  <si>
    <t>55 - 59</t>
  </si>
  <si>
    <t>60 i więcej</t>
  </si>
  <si>
    <t>n/d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</si>
  <si>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</si>
  <si>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</si>
  <si>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</si>
  <si>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</si>
  <si>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</si>
  <si>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</si>
  <si>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 w latach</t>
  </si>
  <si>
    <t>do 1 roku</t>
  </si>
  <si>
    <t>1 - 5</t>
  </si>
  <si>
    <t>5 - 10</t>
  </si>
  <si>
    <t>10 - 20</t>
  </si>
  <si>
    <t>20 - 30</t>
  </si>
  <si>
    <t>30 i więcej</t>
  </si>
  <si>
    <t xml:space="preserve"> bez stażu</t>
  </si>
  <si>
    <t>Zarejestrowani bezrobotni ogółem</t>
  </si>
  <si>
    <t xml:space="preserve"> Źródło:   Sprawozdanie o rynku pracy MRPiT-01 </t>
  </si>
  <si>
    <t>Tabela  9a.</t>
  </si>
  <si>
    <t xml:space="preserve">Liczba zarejestrowanych bezrobotnych  /stan na dzień/ </t>
  </si>
  <si>
    <t>Tabela 10.</t>
  </si>
  <si>
    <t>GRUPA ZAWODÓW</t>
  </si>
  <si>
    <t xml:space="preserve">Liczba zarejestrowanych bezrobotnych </t>
  </si>
  <si>
    <t>Napływ bezrobotnych w okresie</t>
  </si>
  <si>
    <t>Struktura napływu bezrobotnych w %</t>
  </si>
  <si>
    <t>Napływ ofert w okresie</t>
  </si>
  <si>
    <t>Struktura napływu 
ofert w %</t>
  </si>
  <si>
    <t>wg stanu na dzień 31.12.2022</t>
  </si>
  <si>
    <t xml:space="preserve">
2022</t>
  </si>
  <si>
    <t>OGÓŁEM</t>
  </si>
  <si>
    <t>Bez zawodu</t>
  </si>
  <si>
    <t>Posiadający zawód</t>
  </si>
  <si>
    <t>Przedst.władz publicznych, wyżsi urzędnicy</t>
  </si>
  <si>
    <t>Specjaliści</t>
  </si>
  <si>
    <t>Technicy i inny średni personel</t>
  </si>
  <si>
    <t>Pracownicy biurowi</t>
  </si>
  <si>
    <t>Pracownicy usług osobistych 
i sprzedawcy</t>
  </si>
  <si>
    <t>Rolnicy, ogrodnicy, leśnicy 
i rybacy</t>
  </si>
  <si>
    <t>Robotnicy przemysłowi 
i rzemieślnicy</t>
  </si>
  <si>
    <t>Operatorzy i monterzy maszyn 
i urządzeń</t>
  </si>
  <si>
    <t>Pracownicy przy pracach prostych</t>
  </si>
  <si>
    <t>Siły zbrojne</t>
  </si>
  <si>
    <t>Wzrost/spadek [+/-] 
w IV kwartale 
2023 roku</t>
  </si>
  <si>
    <t>Porównanie liczby bezrobotnch,  napływu bezrobotnych i  ofert pracy wg wielkich grup zawodowych na przestrzeni lat 2022- 2023</t>
  </si>
  <si>
    <t>wg stanu na dzień 31.12.2023</t>
  </si>
  <si>
    <t>Wzrost/spadek liczby bezrobotnych [+/-] w porównaniu do roku 2022</t>
  </si>
  <si>
    <t xml:space="preserve">
2023</t>
  </si>
  <si>
    <t>Wzrost/spadek [+/-] w porównaniu
do roku 2022</t>
  </si>
  <si>
    <t>Dynamika 
stan na 
31.12.2022 = 100</t>
  </si>
  <si>
    <t>oraz stażu pracy w województwie dolnośląskim na koniec  IV kwartału 2022 i 2023</t>
  </si>
  <si>
    <t xml:space="preserve">Zmiany struktury bezrobotnych do 30 roku życia wg czasu pozostawania bez pracy, poziomu wykształcenia 
oraz stażu pracy w województwie dolnośląskim na koniec IV kwartału 2022 i 2023 r. </t>
  </si>
  <si>
    <t>Wzrost, spadek [-] 
w porównaniu do końca IV kwartału 
2022</t>
  </si>
  <si>
    <t>31.012.2022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</si>
</sst>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40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570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165" fontId="31" fillId="0" borderId="25" xfId="0" applyNumberFormat="1" applyFont="1" applyBorder="1" applyAlignment="1">
      <alignment horizontal="center"/>
    </xf>
    <xf numFmtId="165" fontId="31" fillId="0" borderId="42" xfId="0" applyNumberFormat="1" applyFont="1" applyBorder="1" applyAlignment="1">
      <alignment horizontal="center"/>
    </xf>
    <xf numFmtId="165" fontId="31" fillId="0" borderId="66" xfId="0" applyNumberFormat="1" applyFont="1" applyBorder="1" applyAlignment="1">
      <alignment horizontal="center"/>
    </xf>
    <xf numFmtId="165" fontId="31" fillId="0" borderId="49" xfId="0" applyNumberFormat="1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165" fontId="31" fillId="0" borderId="61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0" borderId="46" xfId="0" applyNumberFormat="1" applyFont="1" applyBorder="1" applyAlignment="1">
      <alignment horizontal="center"/>
    </xf>
    <xf numFmtId="165" fontId="31" fillId="0" borderId="62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65" fontId="31" fillId="0" borderId="29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165" fontId="31" fillId="0" borderId="47" xfId="0" applyNumberFormat="1" applyFont="1" applyBorder="1" applyAlignment="1">
      <alignment horizontal="center"/>
    </xf>
    <xf numFmtId="165" fontId="31" fillId="0" borderId="55" xfId="0" applyNumberFormat="1" applyFont="1" applyBorder="1" applyAlignment="1">
      <alignment horizontal="center"/>
    </xf>
    <xf numFmtId="165" fontId="31" fillId="0" borderId="63" xfId="0" applyNumberFormat="1" applyFont="1" applyBorder="1" applyAlignment="1">
      <alignment horizontal="center"/>
    </xf>
    <xf numFmtId="165" fontId="25" fillId="0" borderId="0" xfId="0" applyNumberFormat="1" applyFont="1"/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165" fontId="31" fillId="0" borderId="67" xfId="0" applyNumberFormat="1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165" fontId="31" fillId="0" borderId="41" xfId="0" applyNumberFormat="1" applyFont="1" applyBorder="1" applyAlignment="1">
      <alignment horizontal="center"/>
    </xf>
    <xf numFmtId="49" fontId="31" fillId="0" borderId="30" xfId="0" applyNumberFormat="1" applyFont="1" applyBorder="1"/>
    <xf numFmtId="49" fontId="31" fillId="0" borderId="15" xfId="0" applyNumberFormat="1" applyFont="1" applyBorder="1"/>
    <xf numFmtId="49" fontId="31" fillId="0" borderId="31" xfId="0" applyNumberFormat="1" applyFont="1" applyBorder="1"/>
    <xf numFmtId="0" fontId="31" fillId="0" borderId="69" xfId="0" applyFont="1" applyBorder="1" applyAlignment="1">
      <alignment horizontal="center"/>
    </xf>
    <xf numFmtId="0" fontId="27" fillId="7" borderId="45" xfId="0" applyFont="1" applyFill="1" applyBorder="1" applyAlignment="1">
      <alignment horizontal="center" vertical="center" wrapText="1"/>
    </xf>
    <xf numFmtId="0" fontId="27" fillId="7" borderId="57" xfId="0" applyFont="1" applyFill="1" applyBorder="1" applyAlignment="1">
      <alignment horizontal="center" vertical="center" wrapText="1"/>
    </xf>
    <xf numFmtId="165" fontId="27" fillId="7" borderId="57" xfId="0" applyNumberFormat="1" applyFont="1" applyFill="1" applyBorder="1" applyAlignment="1">
      <alignment horizontal="center" vertical="center" wrapText="1"/>
    </xf>
    <xf numFmtId="165" fontId="27" fillId="7" borderId="58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0" borderId="0" xfId="0" applyFont="1"/>
    <xf numFmtId="14" fontId="27" fillId="0" borderId="50" xfId="0" applyNumberFormat="1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0" fontId="36" fillId="0" borderId="0" xfId="23" applyFont="1"/>
    <xf numFmtId="0" fontId="25" fillId="0" borderId="0" xfId="23" applyFont="1"/>
    <xf numFmtId="0" fontId="1" fillId="0" borderId="0" xfId="23"/>
    <xf numFmtId="0" fontId="38" fillId="0" borderId="47" xfId="23" applyFont="1" applyBorder="1" applyAlignment="1">
      <alignment horizontal="center" vertical="center" wrapText="1"/>
    </xf>
    <xf numFmtId="0" fontId="27" fillId="0" borderId="68" xfId="23" applyFont="1" applyBorder="1" applyAlignment="1">
      <alignment horizontal="center" vertical="center" wrapText="1"/>
    </xf>
    <xf numFmtId="0" fontId="38" fillId="0" borderId="69" xfId="23" applyFont="1" applyBorder="1" applyAlignment="1">
      <alignment horizontal="center" vertical="center" wrapText="1"/>
    </xf>
    <xf numFmtId="0" fontId="38" fillId="0" borderId="70" xfId="23" applyFont="1" applyBorder="1" applyAlignment="1">
      <alignment horizontal="center" vertical="center" wrapText="1"/>
    </xf>
    <xf numFmtId="0" fontId="38" fillId="0" borderId="52" xfId="23" applyFont="1" applyBorder="1" applyAlignment="1">
      <alignment horizontal="center" vertical="center" wrapText="1"/>
    </xf>
    <xf numFmtId="0" fontId="38" fillId="0" borderId="74" xfId="23" applyFont="1" applyBorder="1" applyAlignment="1">
      <alignment horizontal="center" vertical="center" wrapText="1"/>
    </xf>
    <xf numFmtId="0" fontId="38" fillId="0" borderId="72" xfId="23" applyFont="1" applyBorder="1" applyAlignment="1">
      <alignment horizontal="center" vertical="center" wrapText="1"/>
    </xf>
    <xf numFmtId="0" fontId="27" fillId="7" borderId="66" xfId="23" applyFont="1" applyFill="1" applyBorder="1" applyAlignment="1">
      <alignment horizontal="center" vertical="center" wrapText="1"/>
    </xf>
    <xf numFmtId="0" fontId="27" fillId="7" borderId="75" xfId="23" applyFont="1" applyFill="1" applyBorder="1" applyAlignment="1">
      <alignment horizontal="center" vertical="center" wrapText="1"/>
    </xf>
    <xf numFmtId="0" fontId="27" fillId="7" borderId="67" xfId="23" applyFont="1" applyFill="1" applyBorder="1" applyAlignment="1">
      <alignment horizontal="center" vertical="center" wrapText="1"/>
    </xf>
    <xf numFmtId="0" fontId="27" fillId="7" borderId="77" xfId="23" applyFont="1" applyFill="1" applyBorder="1" applyAlignment="1">
      <alignment horizontal="center" vertical="center" wrapText="1"/>
    </xf>
    <xf numFmtId="0" fontId="27" fillId="7" borderId="79" xfId="23" applyFont="1" applyFill="1" applyBorder="1" applyAlignment="1">
      <alignment horizontal="center" vertical="center" wrapText="1"/>
    </xf>
    <xf numFmtId="165" fontId="27" fillId="7" borderId="66" xfId="23" applyNumberFormat="1" applyFont="1" applyFill="1" applyBorder="1" applyAlignment="1">
      <alignment horizontal="center" vertical="center" wrapText="1"/>
    </xf>
    <xf numFmtId="165" fontId="27" fillId="7" borderId="67" xfId="23" applyNumberFormat="1" applyFont="1" applyFill="1" applyBorder="1" applyAlignment="1">
      <alignment horizontal="center" vertical="center" wrapText="1"/>
    </xf>
    <xf numFmtId="0" fontId="27" fillId="7" borderId="46" xfId="23" applyFont="1" applyFill="1" applyBorder="1" applyAlignment="1">
      <alignment horizontal="center" vertical="center" wrapText="1"/>
    </xf>
    <xf numFmtId="0" fontId="27" fillId="7" borderId="1" xfId="23" applyFont="1" applyFill="1" applyBorder="1" applyAlignment="1">
      <alignment horizontal="center" vertical="center" wrapText="1"/>
    </xf>
    <xf numFmtId="0" fontId="27" fillId="7" borderId="62" xfId="23" applyFont="1" applyFill="1" applyBorder="1" applyAlignment="1">
      <alignment horizontal="center" vertical="center" wrapText="1"/>
    </xf>
    <xf numFmtId="0" fontId="27" fillId="7" borderId="21" xfId="23" applyFont="1" applyFill="1" applyBorder="1" applyAlignment="1">
      <alignment horizontal="center" vertical="center" wrapText="1"/>
    </xf>
    <xf numFmtId="165" fontId="27" fillId="7" borderId="46" xfId="23" applyNumberFormat="1" applyFont="1" applyFill="1" applyBorder="1" applyAlignment="1">
      <alignment horizontal="center" vertical="center" wrapText="1"/>
    </xf>
    <xf numFmtId="165" fontId="27" fillId="7" borderId="62" xfId="23" applyNumberFormat="1" applyFont="1" applyFill="1" applyBorder="1" applyAlignment="1">
      <alignment horizontal="center" vertical="center" wrapText="1"/>
    </xf>
    <xf numFmtId="0" fontId="27" fillId="7" borderId="47" xfId="23" applyFont="1" applyFill="1" applyBorder="1" applyAlignment="1">
      <alignment horizontal="center" vertical="center" wrapText="1"/>
    </xf>
    <xf numFmtId="0" fontId="27" fillId="7" borderId="68" xfId="23" applyFont="1" applyFill="1" applyBorder="1" applyAlignment="1">
      <alignment horizontal="center" vertical="center" wrapText="1"/>
    </xf>
    <xf numFmtId="0" fontId="27" fillId="7" borderId="69" xfId="23" applyFont="1" applyFill="1" applyBorder="1" applyAlignment="1">
      <alignment horizontal="center" vertical="center" wrapText="1"/>
    </xf>
    <xf numFmtId="0" fontId="27" fillId="7" borderId="70" xfId="23" applyFont="1" applyFill="1" applyBorder="1" applyAlignment="1">
      <alignment horizontal="center" vertical="center" wrapText="1"/>
    </xf>
    <xf numFmtId="165" fontId="27" fillId="7" borderId="47" xfId="23" applyNumberFormat="1" applyFont="1" applyFill="1" applyBorder="1" applyAlignment="1">
      <alignment horizontal="center" vertical="center" wrapText="1"/>
    </xf>
    <xf numFmtId="165" fontId="27" fillId="7" borderId="69" xfId="23" applyNumberFormat="1" applyFont="1" applyFill="1" applyBorder="1" applyAlignment="1">
      <alignment horizontal="center" vertical="center" wrapText="1"/>
    </xf>
    <xf numFmtId="0" fontId="31" fillId="0" borderId="66" xfId="23" applyFont="1" applyBorder="1" applyAlignment="1">
      <alignment horizontal="center" vertical="center" wrapText="1"/>
    </xf>
    <xf numFmtId="0" fontId="31" fillId="0" borderId="67" xfId="23" applyFont="1" applyBorder="1" applyAlignment="1">
      <alignment vertical="top" wrapText="1"/>
    </xf>
    <xf numFmtId="0" fontId="31" fillId="0" borderId="75" xfId="23" applyFont="1" applyBorder="1" applyAlignment="1">
      <alignment horizontal="center" vertical="center" wrapText="1"/>
    </xf>
    <xf numFmtId="0" fontId="31" fillId="0" borderId="67" xfId="23" applyFont="1" applyFill="1" applyBorder="1" applyAlignment="1">
      <alignment horizontal="center" vertical="center" wrapText="1"/>
    </xf>
    <xf numFmtId="0" fontId="31" fillId="0" borderId="79" xfId="23" applyFont="1" applyFill="1" applyBorder="1" applyAlignment="1">
      <alignment horizontal="center" vertical="center" wrapText="1"/>
    </xf>
    <xf numFmtId="165" fontId="31" fillId="0" borderId="66" xfId="23" applyNumberFormat="1" applyFont="1" applyFill="1" applyBorder="1" applyAlignment="1">
      <alignment horizontal="center" vertical="center" wrapText="1"/>
    </xf>
    <xf numFmtId="165" fontId="31" fillId="0" borderId="67" xfId="23" applyNumberFormat="1" applyFont="1" applyFill="1" applyBorder="1" applyAlignment="1">
      <alignment horizontal="center" vertical="center" wrapText="1"/>
    </xf>
    <xf numFmtId="0" fontId="31" fillId="5" borderId="67" xfId="23" applyFont="1" applyFill="1" applyBorder="1" applyAlignment="1">
      <alignment horizontal="center" vertical="center" wrapText="1"/>
    </xf>
    <xf numFmtId="165" fontId="31" fillId="0" borderId="71" xfId="23" applyNumberFormat="1" applyFont="1" applyFill="1" applyBorder="1" applyAlignment="1">
      <alignment horizontal="center" vertical="center" wrapText="1"/>
    </xf>
    <xf numFmtId="0" fontId="31" fillId="0" borderId="46" xfId="23" applyFont="1" applyBorder="1" applyAlignment="1">
      <alignment horizontal="center" vertical="center" wrapText="1"/>
    </xf>
    <xf numFmtId="0" fontId="31" fillId="0" borderId="62" xfId="23" applyFont="1" applyBorder="1" applyAlignment="1">
      <alignment vertical="top" wrapText="1"/>
    </xf>
    <xf numFmtId="0" fontId="31" fillId="0" borderId="1" xfId="23" applyFont="1" applyBorder="1" applyAlignment="1">
      <alignment horizontal="center" vertical="center" wrapText="1"/>
    </xf>
    <xf numFmtId="0" fontId="31" fillId="0" borderId="62" xfId="23" applyFont="1" applyFill="1" applyBorder="1" applyAlignment="1">
      <alignment horizontal="center" vertical="center" wrapText="1"/>
    </xf>
    <xf numFmtId="0" fontId="31" fillId="0" borderId="21" xfId="23" applyFont="1" applyFill="1" applyBorder="1" applyAlignment="1">
      <alignment horizontal="center" vertical="center" wrapText="1"/>
    </xf>
    <xf numFmtId="165" fontId="31" fillId="0" borderId="46" xfId="23" applyNumberFormat="1" applyFont="1" applyFill="1" applyBorder="1" applyAlignment="1">
      <alignment horizontal="center" vertical="center" wrapText="1"/>
    </xf>
    <xf numFmtId="165" fontId="31" fillId="0" borderId="62" xfId="23" applyNumberFormat="1" applyFont="1" applyFill="1" applyBorder="1" applyAlignment="1">
      <alignment horizontal="center" vertical="center" wrapText="1"/>
    </xf>
    <xf numFmtId="0" fontId="31" fillId="5" borderId="62" xfId="23" applyFont="1" applyFill="1" applyBorder="1" applyAlignment="1">
      <alignment horizontal="center" vertical="center" wrapText="1"/>
    </xf>
    <xf numFmtId="165" fontId="31" fillId="0" borderId="22" xfId="23" applyNumberFormat="1" applyFont="1" applyFill="1" applyBorder="1" applyAlignment="1">
      <alignment horizontal="center" vertical="center" wrapText="1"/>
    </xf>
    <xf numFmtId="0" fontId="31" fillId="0" borderId="47" xfId="23" applyFont="1" applyBorder="1" applyAlignment="1">
      <alignment horizontal="center" vertical="center" wrapText="1"/>
    </xf>
    <xf numFmtId="0" fontId="31" fillId="0" borderId="69" xfId="23" applyFont="1" applyBorder="1" applyAlignment="1">
      <alignment vertical="top" wrapText="1"/>
    </xf>
    <xf numFmtId="0" fontId="31" fillId="0" borderId="68" xfId="23" applyFont="1" applyBorder="1" applyAlignment="1">
      <alignment horizontal="center" vertical="center" wrapText="1"/>
    </xf>
    <xf numFmtId="0" fontId="31" fillId="0" borderId="69" xfId="23" applyFont="1" applyFill="1" applyBorder="1" applyAlignment="1">
      <alignment horizontal="center" vertical="center" wrapText="1"/>
    </xf>
    <xf numFmtId="0" fontId="31" fillId="0" borderId="70" xfId="23" applyFont="1" applyFill="1" applyBorder="1" applyAlignment="1">
      <alignment horizontal="center" vertical="center" wrapText="1"/>
    </xf>
    <xf numFmtId="165" fontId="31" fillId="0" borderId="47" xfId="23" applyNumberFormat="1" applyFont="1" applyFill="1" applyBorder="1" applyAlignment="1">
      <alignment horizontal="center" vertical="center" wrapText="1"/>
    </xf>
    <xf numFmtId="165" fontId="31" fillId="0" borderId="69" xfId="23" applyNumberFormat="1" applyFont="1" applyFill="1" applyBorder="1" applyAlignment="1">
      <alignment horizontal="center" vertical="center" wrapText="1"/>
    </xf>
    <xf numFmtId="0" fontId="31" fillId="5" borderId="69" xfId="23" applyFont="1" applyFill="1" applyBorder="1" applyAlignment="1">
      <alignment horizontal="center" vertical="center" wrapText="1"/>
    </xf>
    <xf numFmtId="165" fontId="31" fillId="0" borderId="72" xfId="23" applyNumberFormat="1" applyFont="1" applyFill="1" applyBorder="1" applyAlignment="1">
      <alignment horizontal="center" vertical="center" wrapText="1"/>
    </xf>
    <xf numFmtId="0" fontId="39" fillId="0" borderId="0" xfId="23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3" fillId="7" borderId="45" xfId="0" applyFont="1" applyFill="1" applyBorder="1" applyAlignment="1">
      <alignment horizontal="center"/>
    </xf>
    <xf numFmtId="0" fontId="33" fillId="7" borderId="57" xfId="0" applyFont="1" applyFill="1" applyBorder="1" applyAlignment="1">
      <alignment horizontal="center"/>
    </xf>
    <xf numFmtId="0" fontId="33" fillId="7" borderId="58" xfId="0" applyFont="1" applyFill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4" fontId="27" fillId="0" borderId="50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/>
    </xf>
    <xf numFmtId="0" fontId="33" fillId="7" borderId="35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27" fillId="7" borderId="66" xfId="23" applyFont="1" applyFill="1" applyBorder="1" applyAlignment="1">
      <alignment vertical="top" wrapText="1"/>
    </xf>
    <xf numFmtId="0" fontId="27" fillId="7" borderId="67" xfId="23" applyFont="1" applyFill="1" applyBorder="1" applyAlignment="1">
      <alignment vertical="top" wrapText="1"/>
    </xf>
    <xf numFmtId="0" fontId="27" fillId="7" borderId="46" xfId="23" applyFont="1" applyFill="1" applyBorder="1" applyAlignment="1">
      <alignment vertical="top" wrapText="1"/>
    </xf>
    <xf numFmtId="0" fontId="27" fillId="7" borderId="62" xfId="23" applyFont="1" applyFill="1" applyBorder="1" applyAlignment="1">
      <alignment vertical="top" wrapText="1"/>
    </xf>
    <xf numFmtId="0" fontId="27" fillId="7" borderId="47" xfId="23" applyFont="1" applyFill="1" applyBorder="1" applyAlignment="1">
      <alignment vertical="top" wrapText="1"/>
    </xf>
    <xf numFmtId="0" fontId="27" fillId="7" borderId="69" xfId="23" applyFont="1" applyFill="1" applyBorder="1" applyAlignment="1">
      <alignment vertical="top" wrapText="1"/>
    </xf>
    <xf numFmtId="0" fontId="29" fillId="0" borderId="0" xfId="14" applyFont="1" applyAlignment="1">
      <alignment horizontal="left"/>
    </xf>
    <xf numFmtId="0" fontId="37" fillId="0" borderId="0" xfId="23" applyFont="1" applyAlignment="1">
      <alignment horizontal="center" vertical="top"/>
    </xf>
    <xf numFmtId="0" fontId="28" fillId="0" borderId="0" xfId="23" applyFont="1" applyAlignment="1">
      <alignment horizontal="center" vertical="center" wrapText="1"/>
    </xf>
    <xf numFmtId="0" fontId="38" fillId="0" borderId="66" xfId="23" applyFont="1" applyBorder="1" applyAlignment="1">
      <alignment horizontal="center" vertical="center" wrapText="1"/>
    </xf>
    <xf numFmtId="0" fontId="38" fillId="0" borderId="67" xfId="23" applyFont="1" applyBorder="1" applyAlignment="1">
      <alignment horizontal="center" vertical="center" wrapText="1"/>
    </xf>
    <xf numFmtId="0" fontId="38" fillId="0" borderId="47" xfId="23" applyFont="1" applyBorder="1" applyAlignment="1">
      <alignment horizontal="center" vertical="center" wrapText="1"/>
    </xf>
    <xf numFmtId="0" fontId="38" fillId="0" borderId="69" xfId="23" applyFont="1" applyBorder="1" applyAlignment="1">
      <alignment horizontal="center" vertical="center" wrapText="1"/>
    </xf>
    <xf numFmtId="0" fontId="38" fillId="0" borderId="75" xfId="23" applyFont="1" applyBorder="1" applyAlignment="1">
      <alignment horizontal="center" vertical="center" wrapText="1"/>
    </xf>
    <xf numFmtId="0" fontId="38" fillId="0" borderId="52" xfId="23" applyFont="1" applyBorder="1" applyAlignment="1">
      <alignment horizontal="center" vertical="center" wrapText="1"/>
    </xf>
    <xf numFmtId="0" fontId="38" fillId="0" borderId="74" xfId="23" applyFont="1" applyBorder="1" applyAlignment="1">
      <alignment horizontal="center" vertical="center" wrapText="1"/>
    </xf>
    <xf numFmtId="0" fontId="38" fillId="0" borderId="79" xfId="23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28" zoomScaleNormal="100" workbookViewId="0">
      <selection activeCell="C9" sqref="C9:C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182</v>
      </c>
    </row>
    <row r="2" spans="1:4" ht="6" customHeight="1">
      <c r="A2" s="423" t="s">
        <v>223</v>
      </c>
      <c r="B2" s="424"/>
      <c r="C2" s="424"/>
      <c r="D2" s="424"/>
    </row>
    <row r="3" spans="1:4" ht="12.75" customHeight="1">
      <c r="A3" s="424"/>
      <c r="B3" s="424"/>
      <c r="C3" s="424"/>
      <c r="D3" s="424"/>
    </row>
    <row r="4" spans="1:4" ht="13.5" customHeight="1">
      <c r="A4" s="424"/>
      <c r="B4" s="424"/>
      <c r="C4" s="424"/>
      <c r="D4" s="424"/>
    </row>
    <row r="5" spans="1:4" ht="9" customHeight="1" thickBot="1">
      <c r="A5" s="13"/>
      <c r="B5" s="13"/>
      <c r="C5" s="13"/>
      <c r="D5" s="70"/>
    </row>
    <row r="6" spans="1:4" ht="12.75" customHeight="1">
      <c r="A6" s="474" t="s">
        <v>31</v>
      </c>
      <c r="B6" s="426" t="s">
        <v>100</v>
      </c>
      <c r="C6" s="426" t="s">
        <v>104</v>
      </c>
      <c r="D6" s="426" t="s">
        <v>101</v>
      </c>
    </row>
    <row r="7" spans="1:4" ht="48.75" customHeight="1">
      <c r="A7" s="536"/>
      <c r="B7" s="427"/>
      <c r="C7" s="427"/>
      <c r="D7" s="427"/>
    </row>
    <row r="8" spans="1:4" ht="2.25" customHeight="1" thickBot="1">
      <c r="A8" s="536"/>
      <c r="B8" s="439"/>
      <c r="C8" s="436"/>
      <c r="D8" s="439"/>
    </row>
    <row r="9" spans="1:4" ht="17.25" customHeight="1" thickBot="1">
      <c r="A9" s="253" t="s">
        <v>34</v>
      </c>
      <c r="B9" s="254">
        <v>1298</v>
      </c>
      <c r="C9" s="311">
        <v>1018</v>
      </c>
      <c r="D9" s="312">
        <f>B9/C9</f>
        <v>1.275049115913556</v>
      </c>
    </row>
    <row r="10" spans="1:4">
      <c r="A10" s="14" t="s">
        <v>14</v>
      </c>
      <c r="B10" s="71">
        <v>173</v>
      </c>
      <c r="C10" s="151">
        <v>333</v>
      </c>
      <c r="D10" s="152">
        <f t="shared" ref="D10:D43" si="0">B10/C10</f>
        <v>0.51951951951951947</v>
      </c>
    </row>
    <row r="11" spans="1:4">
      <c r="A11" s="15" t="s">
        <v>17</v>
      </c>
      <c r="B11" s="72">
        <v>175</v>
      </c>
      <c r="C11" s="153">
        <v>35</v>
      </c>
      <c r="D11" s="154">
        <f t="shared" si="0"/>
        <v>5</v>
      </c>
    </row>
    <row r="12" spans="1:4">
      <c r="A12" s="16" t="s">
        <v>2</v>
      </c>
      <c r="B12" s="72">
        <v>218</v>
      </c>
      <c r="C12" s="153">
        <v>342</v>
      </c>
      <c r="D12" s="155">
        <f t="shared" si="0"/>
        <v>0.63742690058479534</v>
      </c>
    </row>
    <row r="13" spans="1:4">
      <c r="A13" s="16" t="s">
        <v>190</v>
      </c>
      <c r="B13" s="72">
        <v>132</v>
      </c>
      <c r="C13" s="151">
        <v>157</v>
      </c>
      <c r="D13" s="154">
        <f t="shared" si="0"/>
        <v>0.84076433121019112</v>
      </c>
    </row>
    <row r="14" spans="1:4">
      <c r="A14" s="15" t="s">
        <v>18</v>
      </c>
      <c r="B14" s="72">
        <v>105</v>
      </c>
      <c r="C14" s="153">
        <v>19</v>
      </c>
      <c r="D14" s="155">
        <f t="shared" si="0"/>
        <v>5.5263157894736841</v>
      </c>
    </row>
    <row r="15" spans="1:4">
      <c r="A15" s="15" t="s">
        <v>21</v>
      </c>
      <c r="B15" s="72">
        <v>114</v>
      </c>
      <c r="C15" s="153">
        <v>25</v>
      </c>
      <c r="D15" s="154">
        <f t="shared" si="0"/>
        <v>4.5599999999999996</v>
      </c>
    </row>
    <row r="16" spans="1:4">
      <c r="A16" s="15" t="s">
        <v>22</v>
      </c>
      <c r="B16" s="72">
        <v>101</v>
      </c>
      <c r="C16" s="153">
        <v>34</v>
      </c>
      <c r="D16" s="155">
        <f t="shared" si="0"/>
        <v>2.9705882352941178</v>
      </c>
    </row>
    <row r="17" spans="1:10">
      <c r="A17" s="15" t="s">
        <v>13</v>
      </c>
      <c r="B17" s="72">
        <v>126</v>
      </c>
      <c r="C17" s="153">
        <v>44</v>
      </c>
      <c r="D17" s="154">
        <f t="shared" si="0"/>
        <v>2.8636363636363638</v>
      </c>
    </row>
    <row r="18" spans="1:10" ht="13.8" thickBot="1">
      <c r="A18" s="17" t="s">
        <v>27</v>
      </c>
      <c r="B18" s="73">
        <v>154</v>
      </c>
      <c r="C18" s="151">
        <v>29</v>
      </c>
      <c r="D18" s="156">
        <f t="shared" si="0"/>
        <v>5.3103448275862073</v>
      </c>
    </row>
    <row r="19" spans="1:10" ht="13.8" thickBot="1">
      <c r="A19" s="313" t="s">
        <v>35</v>
      </c>
      <c r="B19" s="262">
        <v>1108</v>
      </c>
      <c r="C19" s="314">
        <v>1029</v>
      </c>
      <c r="D19" s="312">
        <f t="shared" si="0"/>
        <v>1.0767735665694849</v>
      </c>
      <c r="J19" t="s">
        <v>37</v>
      </c>
    </row>
    <row r="20" spans="1:10">
      <c r="A20" s="20" t="s">
        <v>1</v>
      </c>
      <c r="B20" s="71">
        <v>209</v>
      </c>
      <c r="C20" s="151">
        <v>58</v>
      </c>
      <c r="D20" s="152">
        <f t="shared" si="0"/>
        <v>3.603448275862069</v>
      </c>
    </row>
    <row r="21" spans="1:10">
      <c r="A21" s="15" t="s">
        <v>16</v>
      </c>
      <c r="B21" s="72">
        <v>132</v>
      </c>
      <c r="C21" s="153">
        <v>20</v>
      </c>
      <c r="D21" s="154">
        <f t="shared" si="0"/>
        <v>6.6</v>
      </c>
    </row>
    <row r="22" spans="1:10">
      <c r="A22" s="16" t="s">
        <v>3</v>
      </c>
      <c r="B22" s="72">
        <v>214</v>
      </c>
      <c r="C22" s="153">
        <v>180</v>
      </c>
      <c r="D22" s="154">
        <f t="shared" si="0"/>
        <v>1.1888888888888889</v>
      </c>
    </row>
    <row r="23" spans="1:10">
      <c r="A23" s="18" t="s">
        <v>20</v>
      </c>
      <c r="B23" s="73">
        <v>160</v>
      </c>
      <c r="C23" s="151">
        <v>197</v>
      </c>
      <c r="D23" s="155">
        <f t="shared" si="0"/>
        <v>0.81218274111675126</v>
      </c>
    </row>
    <row r="24" spans="1:10">
      <c r="A24" s="15" t="s">
        <v>4</v>
      </c>
      <c r="B24" s="72">
        <v>169</v>
      </c>
      <c r="C24" s="153">
        <v>201</v>
      </c>
      <c r="D24" s="154">
        <f t="shared" si="0"/>
        <v>0.84079601990049746</v>
      </c>
    </row>
    <row r="25" spans="1:10" ht="13.8" thickBot="1">
      <c r="A25" s="19" t="s">
        <v>7</v>
      </c>
      <c r="B25" s="74">
        <v>224</v>
      </c>
      <c r="C25" s="157">
        <v>373</v>
      </c>
      <c r="D25" s="156">
        <f t="shared" si="0"/>
        <v>0.60053619302949057</v>
      </c>
    </row>
    <row r="26" spans="1:10" ht="13.8" thickBot="1">
      <c r="A26" s="267" t="s">
        <v>36</v>
      </c>
      <c r="B26" s="262">
        <v>1997</v>
      </c>
      <c r="C26" s="262">
        <v>782</v>
      </c>
      <c r="D26" s="312">
        <f t="shared" si="0"/>
        <v>2.5537084398976981</v>
      </c>
    </row>
    <row r="27" spans="1:10">
      <c r="A27" s="15" t="s">
        <v>15</v>
      </c>
      <c r="B27" s="72">
        <v>225</v>
      </c>
      <c r="C27" s="153">
        <v>44</v>
      </c>
      <c r="D27" s="152">
        <f t="shared" si="0"/>
        <v>5.1136363636363633</v>
      </c>
    </row>
    <row r="28" spans="1:10">
      <c r="A28" s="14" t="s">
        <v>19</v>
      </c>
      <c r="B28" s="71">
        <v>479</v>
      </c>
      <c r="C28" s="151">
        <v>169</v>
      </c>
      <c r="D28" s="154">
        <f t="shared" si="0"/>
        <v>2.834319526627219</v>
      </c>
    </row>
    <row r="29" spans="1:10">
      <c r="A29" s="17" t="s">
        <v>25</v>
      </c>
      <c r="B29" s="73">
        <v>569</v>
      </c>
      <c r="C29" s="157">
        <v>408</v>
      </c>
      <c r="D29" s="154">
        <f t="shared" si="0"/>
        <v>1.3946078431372548</v>
      </c>
    </row>
    <row r="30" spans="1:10">
      <c r="A30" s="162" t="s">
        <v>102</v>
      </c>
      <c r="B30" s="72">
        <v>131</v>
      </c>
      <c r="C30" s="153">
        <v>5</v>
      </c>
      <c r="D30" s="155">
        <f t="shared" si="0"/>
        <v>26.2</v>
      </c>
    </row>
    <row r="31" spans="1:10">
      <c r="A31" s="20" t="s">
        <v>103</v>
      </c>
      <c r="B31" s="71">
        <v>259</v>
      </c>
      <c r="C31" s="151">
        <v>86</v>
      </c>
      <c r="D31" s="154">
        <f t="shared" si="0"/>
        <v>3.0116279069767442</v>
      </c>
    </row>
    <row r="32" spans="1:10" ht="13.8" thickBot="1">
      <c r="A32" s="15" t="s">
        <v>26</v>
      </c>
      <c r="B32" s="72">
        <v>334</v>
      </c>
      <c r="C32" s="153">
        <v>70</v>
      </c>
      <c r="D32" s="156">
        <f t="shared" si="0"/>
        <v>4.7714285714285714</v>
      </c>
    </row>
    <row r="33" spans="1:5" ht="13.8" thickBot="1">
      <c r="A33" s="313" t="s">
        <v>32</v>
      </c>
      <c r="B33" s="262">
        <v>1230</v>
      </c>
      <c r="C33" s="314">
        <v>3697</v>
      </c>
      <c r="D33" s="312">
        <f t="shared" si="0"/>
        <v>0.33270219096564785</v>
      </c>
    </row>
    <row r="34" spans="1:5">
      <c r="A34" s="14" t="s">
        <v>5</v>
      </c>
      <c r="B34" s="71">
        <v>81</v>
      </c>
      <c r="C34" s="151">
        <v>10</v>
      </c>
      <c r="D34" s="152">
        <f t="shared" si="0"/>
        <v>8.1</v>
      </c>
    </row>
    <row r="35" spans="1:5">
      <c r="A35" s="15" t="s">
        <v>23</v>
      </c>
      <c r="B35" s="72">
        <v>290</v>
      </c>
      <c r="C35" s="153">
        <v>32</v>
      </c>
      <c r="D35" s="154">
        <f t="shared" si="0"/>
        <v>9.0625</v>
      </c>
    </row>
    <row r="36" spans="1:5">
      <c r="A36" s="14" t="s">
        <v>6</v>
      </c>
      <c r="B36" s="71">
        <v>156</v>
      </c>
      <c r="C36" s="151">
        <v>198</v>
      </c>
      <c r="D36" s="154">
        <f t="shared" si="0"/>
        <v>0.78787878787878785</v>
      </c>
    </row>
    <row r="37" spans="1:5">
      <c r="A37" s="15" t="s">
        <v>24</v>
      </c>
      <c r="B37" s="72">
        <v>169</v>
      </c>
      <c r="C37" s="153">
        <v>61</v>
      </c>
      <c r="D37" s="155">
        <f t="shared" si="0"/>
        <v>2.7704918032786887</v>
      </c>
    </row>
    <row r="38" spans="1:5">
      <c r="A38" s="16" t="s">
        <v>8</v>
      </c>
      <c r="B38" s="72">
        <v>144</v>
      </c>
      <c r="C38" s="153">
        <v>57</v>
      </c>
      <c r="D38" s="154">
        <f t="shared" si="0"/>
        <v>2.5263157894736841</v>
      </c>
    </row>
    <row r="39" spans="1:5">
      <c r="A39" s="15" t="s">
        <v>9</v>
      </c>
      <c r="B39" s="72">
        <v>147</v>
      </c>
      <c r="C39" s="153">
        <v>42</v>
      </c>
      <c r="D39" s="155">
        <f t="shared" si="0"/>
        <v>3.5</v>
      </c>
    </row>
    <row r="40" spans="1:5">
      <c r="A40" s="15" t="s">
        <v>10</v>
      </c>
      <c r="B40" s="72">
        <v>119</v>
      </c>
      <c r="C40" s="153">
        <v>9</v>
      </c>
      <c r="D40" s="154">
        <f t="shared" si="0"/>
        <v>13.222222222222221</v>
      </c>
    </row>
    <row r="41" spans="1:5" ht="13.8" thickBot="1">
      <c r="A41" s="20" t="s">
        <v>12</v>
      </c>
      <c r="B41" s="71">
        <v>124</v>
      </c>
      <c r="C41" s="151">
        <v>3288</v>
      </c>
      <c r="D41" s="156">
        <f t="shared" si="0"/>
        <v>3.7712895377128956E-2</v>
      </c>
    </row>
    <row r="42" spans="1:5" ht="13.8" thickBot="1">
      <c r="A42" s="313" t="s">
        <v>33</v>
      </c>
      <c r="B42" s="262">
        <v>772</v>
      </c>
      <c r="C42" s="314">
        <v>1204</v>
      </c>
      <c r="D42" s="312">
        <f t="shared" si="0"/>
        <v>0.64119601328903653</v>
      </c>
    </row>
    <row r="43" spans="1:5" ht="13.8" thickBot="1">
      <c r="A43" s="163" t="s">
        <v>11</v>
      </c>
      <c r="B43" s="158">
        <v>772</v>
      </c>
      <c r="C43" s="75">
        <v>1204</v>
      </c>
      <c r="D43" s="159">
        <f t="shared" si="0"/>
        <v>0.64119601328903653</v>
      </c>
    </row>
    <row r="44" spans="1:5" ht="29.25" customHeight="1" thickBot="1">
      <c r="A44" s="258" t="s">
        <v>99</v>
      </c>
      <c r="B44" s="286">
        <v>6405</v>
      </c>
      <c r="C44" s="286">
        <v>7730</v>
      </c>
      <c r="D44" s="312">
        <f>B44/C44</f>
        <v>0.82858990944372579</v>
      </c>
    </row>
    <row r="45" spans="1:5" ht="15" customHeight="1">
      <c r="A45" s="21" t="s">
        <v>200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Normal="100" workbookViewId="0">
      <selection activeCell="D7" sqref="D7:E7"/>
    </sheetView>
  </sheetViews>
  <sheetFormatPr defaultRowHeight="13.2"/>
  <cols>
    <col min="1" max="1" width="25" style="13" customWidth="1"/>
    <col min="2" max="2" width="10.44140625" style="13" customWidth="1"/>
    <col min="3" max="3" width="9.33203125" style="13" customWidth="1"/>
    <col min="4" max="5" width="10.6640625" style="13" customWidth="1"/>
    <col min="6" max="13" width="9.6640625" style="13" customWidth="1"/>
    <col min="14" max="14" width="11.44140625" style="13" customWidth="1"/>
    <col min="15" max="256" width="8.88671875" style="13"/>
    <col min="257" max="257" width="25" style="13" customWidth="1"/>
    <col min="258" max="258" width="10.44140625" style="13" customWidth="1"/>
    <col min="259" max="259" width="9.33203125" style="13" customWidth="1"/>
    <col min="260" max="261" width="10.6640625" style="13" customWidth="1"/>
    <col min="262" max="269" width="9.6640625" style="13" customWidth="1"/>
    <col min="270" max="270" width="11.44140625" style="13" customWidth="1"/>
    <col min="271" max="512" width="8.88671875" style="13"/>
    <col min="513" max="513" width="25" style="13" customWidth="1"/>
    <col min="514" max="514" width="10.44140625" style="13" customWidth="1"/>
    <col min="515" max="515" width="9.33203125" style="13" customWidth="1"/>
    <col min="516" max="517" width="10.6640625" style="13" customWidth="1"/>
    <col min="518" max="525" width="9.6640625" style="13" customWidth="1"/>
    <col min="526" max="526" width="11.44140625" style="13" customWidth="1"/>
    <col min="527" max="768" width="8.88671875" style="13"/>
    <col min="769" max="769" width="25" style="13" customWidth="1"/>
    <col min="770" max="770" width="10.44140625" style="13" customWidth="1"/>
    <col min="771" max="771" width="9.33203125" style="13" customWidth="1"/>
    <col min="772" max="773" width="10.6640625" style="13" customWidth="1"/>
    <col min="774" max="781" width="9.6640625" style="13" customWidth="1"/>
    <col min="782" max="782" width="11.44140625" style="13" customWidth="1"/>
    <col min="783" max="1024" width="8.88671875" style="13"/>
    <col min="1025" max="1025" width="25" style="13" customWidth="1"/>
    <col min="1026" max="1026" width="10.44140625" style="13" customWidth="1"/>
    <col min="1027" max="1027" width="9.33203125" style="13" customWidth="1"/>
    <col min="1028" max="1029" width="10.6640625" style="13" customWidth="1"/>
    <col min="1030" max="1037" width="9.6640625" style="13" customWidth="1"/>
    <col min="1038" max="1038" width="11.44140625" style="13" customWidth="1"/>
    <col min="1039" max="1280" width="8.88671875" style="13"/>
    <col min="1281" max="1281" width="25" style="13" customWidth="1"/>
    <col min="1282" max="1282" width="10.44140625" style="13" customWidth="1"/>
    <col min="1283" max="1283" width="9.33203125" style="13" customWidth="1"/>
    <col min="1284" max="1285" width="10.6640625" style="13" customWidth="1"/>
    <col min="1286" max="1293" width="9.6640625" style="13" customWidth="1"/>
    <col min="1294" max="1294" width="11.44140625" style="13" customWidth="1"/>
    <col min="1295" max="1536" width="8.88671875" style="13"/>
    <col min="1537" max="1537" width="25" style="13" customWidth="1"/>
    <col min="1538" max="1538" width="10.44140625" style="13" customWidth="1"/>
    <col min="1539" max="1539" width="9.33203125" style="13" customWidth="1"/>
    <col min="1540" max="1541" width="10.6640625" style="13" customWidth="1"/>
    <col min="1542" max="1549" width="9.6640625" style="13" customWidth="1"/>
    <col min="1550" max="1550" width="11.44140625" style="13" customWidth="1"/>
    <col min="1551" max="1792" width="8.88671875" style="13"/>
    <col min="1793" max="1793" width="25" style="13" customWidth="1"/>
    <col min="1794" max="1794" width="10.44140625" style="13" customWidth="1"/>
    <col min="1795" max="1795" width="9.33203125" style="13" customWidth="1"/>
    <col min="1796" max="1797" width="10.6640625" style="13" customWidth="1"/>
    <col min="1798" max="1805" width="9.6640625" style="13" customWidth="1"/>
    <col min="1806" max="1806" width="11.44140625" style="13" customWidth="1"/>
    <col min="1807" max="2048" width="8.88671875" style="13"/>
    <col min="2049" max="2049" width="25" style="13" customWidth="1"/>
    <col min="2050" max="2050" width="10.44140625" style="13" customWidth="1"/>
    <col min="2051" max="2051" width="9.33203125" style="13" customWidth="1"/>
    <col min="2052" max="2053" width="10.6640625" style="13" customWidth="1"/>
    <col min="2054" max="2061" width="9.6640625" style="13" customWidth="1"/>
    <col min="2062" max="2062" width="11.44140625" style="13" customWidth="1"/>
    <col min="2063" max="2304" width="8.88671875" style="13"/>
    <col min="2305" max="2305" width="25" style="13" customWidth="1"/>
    <col min="2306" max="2306" width="10.44140625" style="13" customWidth="1"/>
    <col min="2307" max="2307" width="9.33203125" style="13" customWidth="1"/>
    <col min="2308" max="2309" width="10.6640625" style="13" customWidth="1"/>
    <col min="2310" max="2317" width="9.6640625" style="13" customWidth="1"/>
    <col min="2318" max="2318" width="11.44140625" style="13" customWidth="1"/>
    <col min="2319" max="2560" width="8.88671875" style="13"/>
    <col min="2561" max="2561" width="25" style="13" customWidth="1"/>
    <col min="2562" max="2562" width="10.44140625" style="13" customWidth="1"/>
    <col min="2563" max="2563" width="9.33203125" style="13" customWidth="1"/>
    <col min="2564" max="2565" width="10.6640625" style="13" customWidth="1"/>
    <col min="2566" max="2573" width="9.6640625" style="13" customWidth="1"/>
    <col min="2574" max="2574" width="11.44140625" style="13" customWidth="1"/>
    <col min="2575" max="2816" width="8.88671875" style="13"/>
    <col min="2817" max="2817" width="25" style="13" customWidth="1"/>
    <col min="2818" max="2818" width="10.44140625" style="13" customWidth="1"/>
    <col min="2819" max="2819" width="9.33203125" style="13" customWidth="1"/>
    <col min="2820" max="2821" width="10.6640625" style="13" customWidth="1"/>
    <col min="2822" max="2829" width="9.6640625" style="13" customWidth="1"/>
    <col min="2830" max="2830" width="11.44140625" style="13" customWidth="1"/>
    <col min="2831" max="3072" width="8.88671875" style="13"/>
    <col min="3073" max="3073" width="25" style="13" customWidth="1"/>
    <col min="3074" max="3074" width="10.44140625" style="13" customWidth="1"/>
    <col min="3075" max="3075" width="9.33203125" style="13" customWidth="1"/>
    <col min="3076" max="3077" width="10.6640625" style="13" customWidth="1"/>
    <col min="3078" max="3085" width="9.6640625" style="13" customWidth="1"/>
    <col min="3086" max="3086" width="11.44140625" style="13" customWidth="1"/>
    <col min="3087" max="3328" width="8.88671875" style="13"/>
    <col min="3329" max="3329" width="25" style="13" customWidth="1"/>
    <col min="3330" max="3330" width="10.44140625" style="13" customWidth="1"/>
    <col min="3331" max="3331" width="9.33203125" style="13" customWidth="1"/>
    <col min="3332" max="3333" width="10.6640625" style="13" customWidth="1"/>
    <col min="3334" max="3341" width="9.6640625" style="13" customWidth="1"/>
    <col min="3342" max="3342" width="11.44140625" style="13" customWidth="1"/>
    <col min="3343" max="3584" width="8.88671875" style="13"/>
    <col min="3585" max="3585" width="25" style="13" customWidth="1"/>
    <col min="3586" max="3586" width="10.44140625" style="13" customWidth="1"/>
    <col min="3587" max="3587" width="9.33203125" style="13" customWidth="1"/>
    <col min="3588" max="3589" width="10.6640625" style="13" customWidth="1"/>
    <col min="3590" max="3597" width="9.6640625" style="13" customWidth="1"/>
    <col min="3598" max="3598" width="11.44140625" style="13" customWidth="1"/>
    <col min="3599" max="3840" width="8.88671875" style="13"/>
    <col min="3841" max="3841" width="25" style="13" customWidth="1"/>
    <col min="3842" max="3842" width="10.44140625" style="13" customWidth="1"/>
    <col min="3843" max="3843" width="9.33203125" style="13" customWidth="1"/>
    <col min="3844" max="3845" width="10.6640625" style="13" customWidth="1"/>
    <col min="3846" max="3853" width="9.6640625" style="13" customWidth="1"/>
    <col min="3854" max="3854" width="11.44140625" style="13" customWidth="1"/>
    <col min="3855" max="4096" width="8.88671875" style="13"/>
    <col min="4097" max="4097" width="25" style="13" customWidth="1"/>
    <col min="4098" max="4098" width="10.44140625" style="13" customWidth="1"/>
    <col min="4099" max="4099" width="9.33203125" style="13" customWidth="1"/>
    <col min="4100" max="4101" width="10.6640625" style="13" customWidth="1"/>
    <col min="4102" max="4109" width="9.6640625" style="13" customWidth="1"/>
    <col min="4110" max="4110" width="11.44140625" style="13" customWidth="1"/>
    <col min="4111" max="4352" width="8.88671875" style="13"/>
    <col min="4353" max="4353" width="25" style="13" customWidth="1"/>
    <col min="4354" max="4354" width="10.44140625" style="13" customWidth="1"/>
    <col min="4355" max="4355" width="9.33203125" style="13" customWidth="1"/>
    <col min="4356" max="4357" width="10.6640625" style="13" customWidth="1"/>
    <col min="4358" max="4365" width="9.6640625" style="13" customWidth="1"/>
    <col min="4366" max="4366" width="11.44140625" style="13" customWidth="1"/>
    <col min="4367" max="4608" width="8.88671875" style="13"/>
    <col min="4609" max="4609" width="25" style="13" customWidth="1"/>
    <col min="4610" max="4610" width="10.44140625" style="13" customWidth="1"/>
    <col min="4611" max="4611" width="9.33203125" style="13" customWidth="1"/>
    <col min="4612" max="4613" width="10.6640625" style="13" customWidth="1"/>
    <col min="4614" max="4621" width="9.6640625" style="13" customWidth="1"/>
    <col min="4622" max="4622" width="11.44140625" style="13" customWidth="1"/>
    <col min="4623" max="4864" width="8.88671875" style="13"/>
    <col min="4865" max="4865" width="25" style="13" customWidth="1"/>
    <col min="4866" max="4866" width="10.44140625" style="13" customWidth="1"/>
    <col min="4867" max="4867" width="9.33203125" style="13" customWidth="1"/>
    <col min="4868" max="4869" width="10.6640625" style="13" customWidth="1"/>
    <col min="4870" max="4877" width="9.6640625" style="13" customWidth="1"/>
    <col min="4878" max="4878" width="11.44140625" style="13" customWidth="1"/>
    <col min="4879" max="5120" width="8.88671875" style="13"/>
    <col min="5121" max="5121" width="25" style="13" customWidth="1"/>
    <col min="5122" max="5122" width="10.44140625" style="13" customWidth="1"/>
    <col min="5123" max="5123" width="9.33203125" style="13" customWidth="1"/>
    <col min="5124" max="5125" width="10.6640625" style="13" customWidth="1"/>
    <col min="5126" max="5133" width="9.6640625" style="13" customWidth="1"/>
    <col min="5134" max="5134" width="11.44140625" style="13" customWidth="1"/>
    <col min="5135" max="5376" width="8.88671875" style="13"/>
    <col min="5377" max="5377" width="25" style="13" customWidth="1"/>
    <col min="5378" max="5378" width="10.44140625" style="13" customWidth="1"/>
    <col min="5379" max="5379" width="9.33203125" style="13" customWidth="1"/>
    <col min="5380" max="5381" width="10.6640625" style="13" customWidth="1"/>
    <col min="5382" max="5389" width="9.6640625" style="13" customWidth="1"/>
    <col min="5390" max="5390" width="11.44140625" style="13" customWidth="1"/>
    <col min="5391" max="5632" width="8.88671875" style="13"/>
    <col min="5633" max="5633" width="25" style="13" customWidth="1"/>
    <col min="5634" max="5634" width="10.44140625" style="13" customWidth="1"/>
    <col min="5635" max="5635" width="9.33203125" style="13" customWidth="1"/>
    <col min="5636" max="5637" width="10.6640625" style="13" customWidth="1"/>
    <col min="5638" max="5645" width="9.6640625" style="13" customWidth="1"/>
    <col min="5646" max="5646" width="11.44140625" style="13" customWidth="1"/>
    <col min="5647" max="5888" width="8.88671875" style="13"/>
    <col min="5889" max="5889" width="25" style="13" customWidth="1"/>
    <col min="5890" max="5890" width="10.44140625" style="13" customWidth="1"/>
    <col min="5891" max="5891" width="9.33203125" style="13" customWidth="1"/>
    <col min="5892" max="5893" width="10.6640625" style="13" customWidth="1"/>
    <col min="5894" max="5901" width="9.6640625" style="13" customWidth="1"/>
    <col min="5902" max="5902" width="11.44140625" style="13" customWidth="1"/>
    <col min="5903" max="6144" width="8.88671875" style="13"/>
    <col min="6145" max="6145" width="25" style="13" customWidth="1"/>
    <col min="6146" max="6146" width="10.44140625" style="13" customWidth="1"/>
    <col min="6147" max="6147" width="9.33203125" style="13" customWidth="1"/>
    <col min="6148" max="6149" width="10.6640625" style="13" customWidth="1"/>
    <col min="6150" max="6157" width="9.6640625" style="13" customWidth="1"/>
    <col min="6158" max="6158" width="11.44140625" style="13" customWidth="1"/>
    <col min="6159" max="6400" width="8.88671875" style="13"/>
    <col min="6401" max="6401" width="25" style="13" customWidth="1"/>
    <col min="6402" max="6402" width="10.44140625" style="13" customWidth="1"/>
    <col min="6403" max="6403" width="9.33203125" style="13" customWidth="1"/>
    <col min="6404" max="6405" width="10.6640625" style="13" customWidth="1"/>
    <col min="6406" max="6413" width="9.6640625" style="13" customWidth="1"/>
    <col min="6414" max="6414" width="11.44140625" style="13" customWidth="1"/>
    <col min="6415" max="6656" width="8.88671875" style="13"/>
    <col min="6657" max="6657" width="25" style="13" customWidth="1"/>
    <col min="6658" max="6658" width="10.44140625" style="13" customWidth="1"/>
    <col min="6659" max="6659" width="9.33203125" style="13" customWidth="1"/>
    <col min="6660" max="6661" width="10.6640625" style="13" customWidth="1"/>
    <col min="6662" max="6669" width="9.6640625" style="13" customWidth="1"/>
    <col min="6670" max="6670" width="11.44140625" style="13" customWidth="1"/>
    <col min="6671" max="6912" width="8.88671875" style="13"/>
    <col min="6913" max="6913" width="25" style="13" customWidth="1"/>
    <col min="6914" max="6914" width="10.44140625" style="13" customWidth="1"/>
    <col min="6915" max="6915" width="9.33203125" style="13" customWidth="1"/>
    <col min="6916" max="6917" width="10.6640625" style="13" customWidth="1"/>
    <col min="6918" max="6925" width="9.6640625" style="13" customWidth="1"/>
    <col min="6926" max="6926" width="11.44140625" style="13" customWidth="1"/>
    <col min="6927" max="7168" width="8.88671875" style="13"/>
    <col min="7169" max="7169" width="25" style="13" customWidth="1"/>
    <col min="7170" max="7170" width="10.44140625" style="13" customWidth="1"/>
    <col min="7171" max="7171" width="9.33203125" style="13" customWidth="1"/>
    <col min="7172" max="7173" width="10.6640625" style="13" customWidth="1"/>
    <col min="7174" max="7181" width="9.6640625" style="13" customWidth="1"/>
    <col min="7182" max="7182" width="11.44140625" style="13" customWidth="1"/>
    <col min="7183" max="7424" width="8.88671875" style="13"/>
    <col min="7425" max="7425" width="25" style="13" customWidth="1"/>
    <col min="7426" max="7426" width="10.44140625" style="13" customWidth="1"/>
    <col min="7427" max="7427" width="9.33203125" style="13" customWidth="1"/>
    <col min="7428" max="7429" width="10.6640625" style="13" customWidth="1"/>
    <col min="7430" max="7437" width="9.6640625" style="13" customWidth="1"/>
    <col min="7438" max="7438" width="11.44140625" style="13" customWidth="1"/>
    <col min="7439" max="7680" width="8.88671875" style="13"/>
    <col min="7681" max="7681" width="25" style="13" customWidth="1"/>
    <col min="7682" max="7682" width="10.44140625" style="13" customWidth="1"/>
    <col min="7683" max="7683" width="9.33203125" style="13" customWidth="1"/>
    <col min="7684" max="7685" width="10.6640625" style="13" customWidth="1"/>
    <col min="7686" max="7693" width="9.6640625" style="13" customWidth="1"/>
    <col min="7694" max="7694" width="11.44140625" style="13" customWidth="1"/>
    <col min="7695" max="7936" width="8.88671875" style="13"/>
    <col min="7937" max="7937" width="25" style="13" customWidth="1"/>
    <col min="7938" max="7938" width="10.44140625" style="13" customWidth="1"/>
    <col min="7939" max="7939" width="9.33203125" style="13" customWidth="1"/>
    <col min="7940" max="7941" width="10.6640625" style="13" customWidth="1"/>
    <col min="7942" max="7949" width="9.6640625" style="13" customWidth="1"/>
    <col min="7950" max="7950" width="11.44140625" style="13" customWidth="1"/>
    <col min="7951" max="8192" width="8.88671875" style="13"/>
    <col min="8193" max="8193" width="25" style="13" customWidth="1"/>
    <col min="8194" max="8194" width="10.44140625" style="13" customWidth="1"/>
    <col min="8195" max="8195" width="9.33203125" style="13" customWidth="1"/>
    <col min="8196" max="8197" width="10.6640625" style="13" customWidth="1"/>
    <col min="8198" max="8205" width="9.6640625" style="13" customWidth="1"/>
    <col min="8206" max="8206" width="11.44140625" style="13" customWidth="1"/>
    <col min="8207" max="8448" width="8.88671875" style="13"/>
    <col min="8449" max="8449" width="25" style="13" customWidth="1"/>
    <col min="8450" max="8450" width="10.44140625" style="13" customWidth="1"/>
    <col min="8451" max="8451" width="9.33203125" style="13" customWidth="1"/>
    <col min="8452" max="8453" width="10.6640625" style="13" customWidth="1"/>
    <col min="8454" max="8461" width="9.6640625" style="13" customWidth="1"/>
    <col min="8462" max="8462" width="11.44140625" style="13" customWidth="1"/>
    <col min="8463" max="8704" width="8.88671875" style="13"/>
    <col min="8705" max="8705" width="25" style="13" customWidth="1"/>
    <col min="8706" max="8706" width="10.44140625" style="13" customWidth="1"/>
    <col min="8707" max="8707" width="9.33203125" style="13" customWidth="1"/>
    <col min="8708" max="8709" width="10.6640625" style="13" customWidth="1"/>
    <col min="8710" max="8717" width="9.6640625" style="13" customWidth="1"/>
    <col min="8718" max="8718" width="11.44140625" style="13" customWidth="1"/>
    <col min="8719" max="8960" width="8.88671875" style="13"/>
    <col min="8961" max="8961" width="25" style="13" customWidth="1"/>
    <col min="8962" max="8962" width="10.44140625" style="13" customWidth="1"/>
    <col min="8963" max="8963" width="9.33203125" style="13" customWidth="1"/>
    <col min="8964" max="8965" width="10.6640625" style="13" customWidth="1"/>
    <col min="8966" max="8973" width="9.6640625" style="13" customWidth="1"/>
    <col min="8974" max="8974" width="11.44140625" style="13" customWidth="1"/>
    <col min="8975" max="9216" width="8.88671875" style="13"/>
    <col min="9217" max="9217" width="25" style="13" customWidth="1"/>
    <col min="9218" max="9218" width="10.44140625" style="13" customWidth="1"/>
    <col min="9219" max="9219" width="9.33203125" style="13" customWidth="1"/>
    <col min="9220" max="9221" width="10.6640625" style="13" customWidth="1"/>
    <col min="9222" max="9229" width="9.6640625" style="13" customWidth="1"/>
    <col min="9230" max="9230" width="11.44140625" style="13" customWidth="1"/>
    <col min="9231" max="9472" width="8.88671875" style="13"/>
    <col min="9473" max="9473" width="25" style="13" customWidth="1"/>
    <col min="9474" max="9474" width="10.44140625" style="13" customWidth="1"/>
    <col min="9475" max="9475" width="9.33203125" style="13" customWidth="1"/>
    <col min="9476" max="9477" width="10.6640625" style="13" customWidth="1"/>
    <col min="9478" max="9485" width="9.6640625" style="13" customWidth="1"/>
    <col min="9486" max="9486" width="11.44140625" style="13" customWidth="1"/>
    <col min="9487" max="9728" width="8.88671875" style="13"/>
    <col min="9729" max="9729" width="25" style="13" customWidth="1"/>
    <col min="9730" max="9730" width="10.44140625" style="13" customWidth="1"/>
    <col min="9731" max="9731" width="9.33203125" style="13" customWidth="1"/>
    <col min="9732" max="9733" width="10.6640625" style="13" customWidth="1"/>
    <col min="9734" max="9741" width="9.6640625" style="13" customWidth="1"/>
    <col min="9742" max="9742" width="11.44140625" style="13" customWidth="1"/>
    <col min="9743" max="9984" width="8.88671875" style="13"/>
    <col min="9985" max="9985" width="25" style="13" customWidth="1"/>
    <col min="9986" max="9986" width="10.44140625" style="13" customWidth="1"/>
    <col min="9987" max="9987" width="9.33203125" style="13" customWidth="1"/>
    <col min="9988" max="9989" width="10.6640625" style="13" customWidth="1"/>
    <col min="9990" max="9997" width="9.6640625" style="13" customWidth="1"/>
    <col min="9998" max="9998" width="11.44140625" style="13" customWidth="1"/>
    <col min="9999" max="10240" width="8.88671875" style="13"/>
    <col min="10241" max="10241" width="25" style="13" customWidth="1"/>
    <col min="10242" max="10242" width="10.44140625" style="13" customWidth="1"/>
    <col min="10243" max="10243" width="9.33203125" style="13" customWidth="1"/>
    <col min="10244" max="10245" width="10.6640625" style="13" customWidth="1"/>
    <col min="10246" max="10253" width="9.6640625" style="13" customWidth="1"/>
    <col min="10254" max="10254" width="11.44140625" style="13" customWidth="1"/>
    <col min="10255" max="10496" width="8.88671875" style="13"/>
    <col min="10497" max="10497" width="25" style="13" customWidth="1"/>
    <col min="10498" max="10498" width="10.44140625" style="13" customWidth="1"/>
    <col min="10499" max="10499" width="9.33203125" style="13" customWidth="1"/>
    <col min="10500" max="10501" width="10.6640625" style="13" customWidth="1"/>
    <col min="10502" max="10509" width="9.6640625" style="13" customWidth="1"/>
    <col min="10510" max="10510" width="11.44140625" style="13" customWidth="1"/>
    <col min="10511" max="10752" width="8.88671875" style="13"/>
    <col min="10753" max="10753" width="25" style="13" customWidth="1"/>
    <col min="10754" max="10754" width="10.44140625" style="13" customWidth="1"/>
    <col min="10755" max="10755" width="9.33203125" style="13" customWidth="1"/>
    <col min="10756" max="10757" width="10.6640625" style="13" customWidth="1"/>
    <col min="10758" max="10765" width="9.6640625" style="13" customWidth="1"/>
    <col min="10766" max="10766" width="11.44140625" style="13" customWidth="1"/>
    <col min="10767" max="11008" width="8.88671875" style="13"/>
    <col min="11009" max="11009" width="25" style="13" customWidth="1"/>
    <col min="11010" max="11010" width="10.44140625" style="13" customWidth="1"/>
    <col min="11011" max="11011" width="9.33203125" style="13" customWidth="1"/>
    <col min="11012" max="11013" width="10.6640625" style="13" customWidth="1"/>
    <col min="11014" max="11021" width="9.6640625" style="13" customWidth="1"/>
    <col min="11022" max="11022" width="11.44140625" style="13" customWidth="1"/>
    <col min="11023" max="11264" width="8.88671875" style="13"/>
    <col min="11265" max="11265" width="25" style="13" customWidth="1"/>
    <col min="11266" max="11266" width="10.44140625" style="13" customWidth="1"/>
    <col min="11267" max="11267" width="9.33203125" style="13" customWidth="1"/>
    <col min="11268" max="11269" width="10.6640625" style="13" customWidth="1"/>
    <col min="11270" max="11277" width="9.6640625" style="13" customWidth="1"/>
    <col min="11278" max="11278" width="11.44140625" style="13" customWidth="1"/>
    <col min="11279" max="11520" width="8.88671875" style="13"/>
    <col min="11521" max="11521" width="25" style="13" customWidth="1"/>
    <col min="11522" max="11522" width="10.44140625" style="13" customWidth="1"/>
    <col min="11523" max="11523" width="9.33203125" style="13" customWidth="1"/>
    <col min="11524" max="11525" width="10.6640625" style="13" customWidth="1"/>
    <col min="11526" max="11533" width="9.6640625" style="13" customWidth="1"/>
    <col min="11534" max="11534" width="11.44140625" style="13" customWidth="1"/>
    <col min="11535" max="11776" width="8.88671875" style="13"/>
    <col min="11777" max="11777" width="25" style="13" customWidth="1"/>
    <col min="11778" max="11778" width="10.44140625" style="13" customWidth="1"/>
    <col min="11779" max="11779" width="9.33203125" style="13" customWidth="1"/>
    <col min="11780" max="11781" width="10.6640625" style="13" customWidth="1"/>
    <col min="11782" max="11789" width="9.6640625" style="13" customWidth="1"/>
    <col min="11790" max="11790" width="11.44140625" style="13" customWidth="1"/>
    <col min="11791" max="12032" width="8.88671875" style="13"/>
    <col min="12033" max="12033" width="25" style="13" customWidth="1"/>
    <col min="12034" max="12034" width="10.44140625" style="13" customWidth="1"/>
    <col min="12035" max="12035" width="9.33203125" style="13" customWidth="1"/>
    <col min="12036" max="12037" width="10.6640625" style="13" customWidth="1"/>
    <col min="12038" max="12045" width="9.6640625" style="13" customWidth="1"/>
    <col min="12046" max="12046" width="11.44140625" style="13" customWidth="1"/>
    <col min="12047" max="12288" width="8.88671875" style="13"/>
    <col min="12289" max="12289" width="25" style="13" customWidth="1"/>
    <col min="12290" max="12290" width="10.44140625" style="13" customWidth="1"/>
    <col min="12291" max="12291" width="9.33203125" style="13" customWidth="1"/>
    <col min="12292" max="12293" width="10.6640625" style="13" customWidth="1"/>
    <col min="12294" max="12301" width="9.6640625" style="13" customWidth="1"/>
    <col min="12302" max="12302" width="11.44140625" style="13" customWidth="1"/>
    <col min="12303" max="12544" width="8.88671875" style="13"/>
    <col min="12545" max="12545" width="25" style="13" customWidth="1"/>
    <col min="12546" max="12546" width="10.44140625" style="13" customWidth="1"/>
    <col min="12547" max="12547" width="9.33203125" style="13" customWidth="1"/>
    <col min="12548" max="12549" width="10.6640625" style="13" customWidth="1"/>
    <col min="12550" max="12557" width="9.6640625" style="13" customWidth="1"/>
    <col min="12558" max="12558" width="11.44140625" style="13" customWidth="1"/>
    <col min="12559" max="12800" width="8.88671875" style="13"/>
    <col min="12801" max="12801" width="25" style="13" customWidth="1"/>
    <col min="12802" max="12802" width="10.44140625" style="13" customWidth="1"/>
    <col min="12803" max="12803" width="9.33203125" style="13" customWidth="1"/>
    <col min="12804" max="12805" width="10.6640625" style="13" customWidth="1"/>
    <col min="12806" max="12813" width="9.6640625" style="13" customWidth="1"/>
    <col min="12814" max="12814" width="11.44140625" style="13" customWidth="1"/>
    <col min="12815" max="13056" width="8.88671875" style="13"/>
    <col min="13057" max="13057" width="25" style="13" customWidth="1"/>
    <col min="13058" max="13058" width="10.44140625" style="13" customWidth="1"/>
    <col min="13059" max="13059" width="9.33203125" style="13" customWidth="1"/>
    <col min="13060" max="13061" width="10.6640625" style="13" customWidth="1"/>
    <col min="13062" max="13069" width="9.6640625" style="13" customWidth="1"/>
    <col min="13070" max="13070" width="11.44140625" style="13" customWidth="1"/>
    <col min="13071" max="13312" width="8.88671875" style="13"/>
    <col min="13313" max="13313" width="25" style="13" customWidth="1"/>
    <col min="13314" max="13314" width="10.44140625" style="13" customWidth="1"/>
    <col min="13315" max="13315" width="9.33203125" style="13" customWidth="1"/>
    <col min="13316" max="13317" width="10.6640625" style="13" customWidth="1"/>
    <col min="13318" max="13325" width="9.6640625" style="13" customWidth="1"/>
    <col min="13326" max="13326" width="11.44140625" style="13" customWidth="1"/>
    <col min="13327" max="13568" width="8.88671875" style="13"/>
    <col min="13569" max="13569" width="25" style="13" customWidth="1"/>
    <col min="13570" max="13570" width="10.44140625" style="13" customWidth="1"/>
    <col min="13571" max="13571" width="9.33203125" style="13" customWidth="1"/>
    <col min="13572" max="13573" width="10.6640625" style="13" customWidth="1"/>
    <col min="13574" max="13581" width="9.6640625" style="13" customWidth="1"/>
    <col min="13582" max="13582" width="11.44140625" style="13" customWidth="1"/>
    <col min="13583" max="13824" width="8.88671875" style="13"/>
    <col min="13825" max="13825" width="25" style="13" customWidth="1"/>
    <col min="13826" max="13826" width="10.44140625" style="13" customWidth="1"/>
    <col min="13827" max="13827" width="9.33203125" style="13" customWidth="1"/>
    <col min="13828" max="13829" width="10.6640625" style="13" customWidth="1"/>
    <col min="13830" max="13837" width="9.6640625" style="13" customWidth="1"/>
    <col min="13838" max="13838" width="11.44140625" style="13" customWidth="1"/>
    <col min="13839" max="14080" width="8.88671875" style="13"/>
    <col min="14081" max="14081" width="25" style="13" customWidth="1"/>
    <col min="14082" max="14082" width="10.44140625" style="13" customWidth="1"/>
    <col min="14083" max="14083" width="9.33203125" style="13" customWidth="1"/>
    <col min="14084" max="14085" width="10.6640625" style="13" customWidth="1"/>
    <col min="14086" max="14093" width="9.6640625" style="13" customWidth="1"/>
    <col min="14094" max="14094" width="11.44140625" style="13" customWidth="1"/>
    <col min="14095" max="14336" width="8.88671875" style="13"/>
    <col min="14337" max="14337" width="25" style="13" customWidth="1"/>
    <col min="14338" max="14338" width="10.44140625" style="13" customWidth="1"/>
    <col min="14339" max="14339" width="9.33203125" style="13" customWidth="1"/>
    <col min="14340" max="14341" width="10.6640625" style="13" customWidth="1"/>
    <col min="14342" max="14349" width="9.6640625" style="13" customWidth="1"/>
    <col min="14350" max="14350" width="11.44140625" style="13" customWidth="1"/>
    <col min="14351" max="14592" width="8.88671875" style="13"/>
    <col min="14593" max="14593" width="25" style="13" customWidth="1"/>
    <col min="14594" max="14594" width="10.44140625" style="13" customWidth="1"/>
    <col min="14595" max="14595" width="9.33203125" style="13" customWidth="1"/>
    <col min="14596" max="14597" width="10.6640625" style="13" customWidth="1"/>
    <col min="14598" max="14605" width="9.6640625" style="13" customWidth="1"/>
    <col min="14606" max="14606" width="11.44140625" style="13" customWidth="1"/>
    <col min="14607" max="14848" width="8.88671875" style="13"/>
    <col min="14849" max="14849" width="25" style="13" customWidth="1"/>
    <col min="14850" max="14850" width="10.44140625" style="13" customWidth="1"/>
    <col min="14851" max="14851" width="9.33203125" style="13" customWidth="1"/>
    <col min="14852" max="14853" width="10.6640625" style="13" customWidth="1"/>
    <col min="14854" max="14861" width="9.6640625" style="13" customWidth="1"/>
    <col min="14862" max="14862" width="11.44140625" style="13" customWidth="1"/>
    <col min="14863" max="15104" width="8.88671875" style="13"/>
    <col min="15105" max="15105" width="25" style="13" customWidth="1"/>
    <col min="15106" max="15106" width="10.44140625" style="13" customWidth="1"/>
    <col min="15107" max="15107" width="9.33203125" style="13" customWidth="1"/>
    <col min="15108" max="15109" width="10.6640625" style="13" customWidth="1"/>
    <col min="15110" max="15117" width="9.6640625" style="13" customWidth="1"/>
    <col min="15118" max="15118" width="11.44140625" style="13" customWidth="1"/>
    <col min="15119" max="15360" width="8.88671875" style="13"/>
    <col min="15361" max="15361" width="25" style="13" customWidth="1"/>
    <col min="15362" max="15362" width="10.44140625" style="13" customWidth="1"/>
    <col min="15363" max="15363" width="9.33203125" style="13" customWidth="1"/>
    <col min="15364" max="15365" width="10.6640625" style="13" customWidth="1"/>
    <col min="15366" max="15373" width="9.6640625" style="13" customWidth="1"/>
    <col min="15374" max="15374" width="11.44140625" style="13" customWidth="1"/>
    <col min="15375" max="15616" width="8.88671875" style="13"/>
    <col min="15617" max="15617" width="25" style="13" customWidth="1"/>
    <col min="15618" max="15618" width="10.44140625" style="13" customWidth="1"/>
    <col min="15619" max="15619" width="9.33203125" style="13" customWidth="1"/>
    <col min="15620" max="15621" width="10.6640625" style="13" customWidth="1"/>
    <col min="15622" max="15629" width="9.6640625" style="13" customWidth="1"/>
    <col min="15630" max="15630" width="11.44140625" style="13" customWidth="1"/>
    <col min="15631" max="15872" width="8.88671875" style="13"/>
    <col min="15873" max="15873" width="25" style="13" customWidth="1"/>
    <col min="15874" max="15874" width="10.44140625" style="13" customWidth="1"/>
    <col min="15875" max="15875" width="9.33203125" style="13" customWidth="1"/>
    <col min="15876" max="15877" width="10.6640625" style="13" customWidth="1"/>
    <col min="15878" max="15885" width="9.6640625" style="13" customWidth="1"/>
    <col min="15886" max="15886" width="11.44140625" style="13" customWidth="1"/>
    <col min="15887" max="16128" width="8.88671875" style="13"/>
    <col min="16129" max="16129" width="25" style="13" customWidth="1"/>
    <col min="16130" max="16130" width="10.44140625" style="13" customWidth="1"/>
    <col min="16131" max="16131" width="9.33203125" style="13" customWidth="1"/>
    <col min="16132" max="16133" width="10.6640625" style="13" customWidth="1"/>
    <col min="16134" max="16141" width="9.6640625" style="13" customWidth="1"/>
    <col min="16142" max="16142" width="11.44140625" style="13" customWidth="1"/>
    <col min="16143" max="16384" width="8.88671875" style="13"/>
  </cols>
  <sheetData>
    <row r="1" spans="1:18">
      <c r="J1" s="438" t="s">
        <v>224</v>
      </c>
      <c r="K1" s="438"/>
      <c r="L1" s="438"/>
      <c r="M1" s="438"/>
    </row>
    <row r="2" spans="1:18" ht="8.25" customHeight="1">
      <c r="M2" s="319"/>
    </row>
    <row r="3" spans="1:18">
      <c r="A3" s="438" t="s">
        <v>225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8" ht="16.5" customHeight="1">
      <c r="A4" s="438" t="s">
        <v>292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1:18" ht="8.25" customHeight="1" thickBo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8" ht="26.25" customHeight="1" thickBot="1">
      <c r="A6" s="442" t="s">
        <v>42</v>
      </c>
      <c r="B6" s="540" t="s">
        <v>226</v>
      </c>
      <c r="C6" s="541"/>
      <c r="D6" s="541"/>
      <c r="E6" s="542"/>
      <c r="F6" s="474" t="s">
        <v>285</v>
      </c>
      <c r="G6" s="432"/>
      <c r="H6" s="474" t="s">
        <v>291</v>
      </c>
      <c r="I6" s="432"/>
      <c r="J6" s="545" t="s">
        <v>227</v>
      </c>
      <c r="K6" s="546"/>
      <c r="L6" s="546"/>
      <c r="M6" s="547"/>
    </row>
    <row r="7" spans="1:18" ht="24" customHeight="1">
      <c r="A7" s="445"/>
      <c r="B7" s="548">
        <v>44926</v>
      </c>
      <c r="C7" s="549"/>
      <c r="D7" s="548">
        <v>45291</v>
      </c>
      <c r="E7" s="549"/>
      <c r="F7" s="543"/>
      <c r="G7" s="544"/>
      <c r="H7" s="543"/>
      <c r="I7" s="544"/>
      <c r="J7" s="548">
        <v>44926</v>
      </c>
      <c r="K7" s="549"/>
      <c r="L7" s="548">
        <v>45291</v>
      </c>
      <c r="M7" s="549"/>
    </row>
    <row r="8" spans="1:18" ht="23.4" thickBot="1">
      <c r="A8" s="448"/>
      <c r="B8" s="318" t="s">
        <v>228</v>
      </c>
      <c r="C8" s="174" t="s">
        <v>229</v>
      </c>
      <c r="D8" s="318" t="s">
        <v>228</v>
      </c>
      <c r="E8" s="174" t="s">
        <v>229</v>
      </c>
      <c r="F8" s="318" t="s">
        <v>228</v>
      </c>
      <c r="G8" s="174" t="s">
        <v>229</v>
      </c>
      <c r="H8" s="318" t="s">
        <v>228</v>
      </c>
      <c r="I8" s="174" t="s">
        <v>229</v>
      </c>
      <c r="J8" s="318" t="s">
        <v>228</v>
      </c>
      <c r="K8" s="174" t="s">
        <v>229</v>
      </c>
      <c r="L8" s="318" t="s">
        <v>228</v>
      </c>
      <c r="M8" s="174" t="s">
        <v>229</v>
      </c>
    </row>
    <row r="9" spans="1:18" ht="13.8" thickBot="1">
      <c r="A9" s="537" t="s">
        <v>230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9"/>
    </row>
    <row r="10" spans="1:18">
      <c r="A10" s="320" t="s">
        <v>231</v>
      </c>
      <c r="B10" s="94">
        <v>5357</v>
      </c>
      <c r="C10" s="91">
        <v>2480</v>
      </c>
      <c r="D10" s="94">
        <v>5080</v>
      </c>
      <c r="E10" s="91">
        <v>2341</v>
      </c>
      <c r="F10" s="321">
        <f t="shared" ref="F10:G15" si="0">D10-B10</f>
        <v>-277</v>
      </c>
      <c r="G10" s="322">
        <f t="shared" si="0"/>
        <v>-139</v>
      </c>
      <c r="H10" s="323">
        <f t="shared" ref="H10:I15" si="1">D10/B10*100</f>
        <v>94.829195445211866</v>
      </c>
      <c r="I10" s="324">
        <f t="shared" si="1"/>
        <v>94.395161290322577</v>
      </c>
      <c r="J10" s="325">
        <f t="shared" ref="J10:J15" si="2">B10/$B$37*100</f>
        <v>9.9291963226571767</v>
      </c>
      <c r="K10" s="326">
        <f t="shared" ref="K10:K15" si="3">C10/$C$37*100</f>
        <v>8.7256350714235449</v>
      </c>
      <c r="L10" s="327">
        <f>D10/$D$37*100</f>
        <v>9.5903341514064575</v>
      </c>
      <c r="M10" s="328">
        <f t="shared" ref="M10:M15" si="4">E10/$E$37*100</f>
        <v>8.5276118315605416</v>
      </c>
    </row>
    <row r="11" spans="1:18">
      <c r="A11" s="329" t="s">
        <v>232</v>
      </c>
      <c r="B11" s="102">
        <v>10841</v>
      </c>
      <c r="C11" s="101">
        <v>5372</v>
      </c>
      <c r="D11" s="102">
        <v>10795</v>
      </c>
      <c r="E11" s="101">
        <v>5302</v>
      </c>
      <c r="F11" s="330">
        <f t="shared" si="0"/>
        <v>-46</v>
      </c>
      <c r="G11" s="331">
        <f t="shared" si="0"/>
        <v>-70</v>
      </c>
      <c r="H11" s="332">
        <f t="shared" si="1"/>
        <v>99.575684899916979</v>
      </c>
      <c r="I11" s="333">
        <f t="shared" si="1"/>
        <v>98.6969471332837</v>
      </c>
      <c r="J11" s="334">
        <f t="shared" si="2"/>
        <v>20.093787069988135</v>
      </c>
      <c r="K11" s="85">
        <f t="shared" si="3"/>
        <v>18.900851453099712</v>
      </c>
      <c r="L11" s="334">
        <f t="shared" ref="L11:L15" si="5">D11/$D$37*100</f>
        <v>20.37946007173872</v>
      </c>
      <c r="M11" s="335">
        <f t="shared" si="4"/>
        <v>19.313711205012385</v>
      </c>
    </row>
    <row r="12" spans="1:18">
      <c r="A12" s="329" t="s">
        <v>233</v>
      </c>
      <c r="B12" s="102">
        <v>8394</v>
      </c>
      <c r="C12" s="101">
        <v>4508</v>
      </c>
      <c r="D12" s="102">
        <v>8177</v>
      </c>
      <c r="E12" s="101">
        <v>4285</v>
      </c>
      <c r="F12" s="330">
        <f t="shared" si="0"/>
        <v>-217</v>
      </c>
      <c r="G12" s="331">
        <f t="shared" si="0"/>
        <v>-223</v>
      </c>
      <c r="H12" s="332">
        <f t="shared" si="1"/>
        <v>97.41482010960209</v>
      </c>
      <c r="I12" s="333">
        <f t="shared" si="1"/>
        <v>95.053238686779068</v>
      </c>
      <c r="J12" s="334">
        <f t="shared" si="2"/>
        <v>15.558274021352315</v>
      </c>
      <c r="K12" s="85">
        <f t="shared" si="3"/>
        <v>15.86095278305538</v>
      </c>
      <c r="L12" s="334">
        <f t="shared" si="5"/>
        <v>15.437039833868226</v>
      </c>
      <c r="M12" s="335">
        <f t="shared" si="4"/>
        <v>15.6090630919423</v>
      </c>
    </row>
    <row r="13" spans="1:18">
      <c r="A13" s="329" t="s">
        <v>234</v>
      </c>
      <c r="B13" s="102">
        <v>8249</v>
      </c>
      <c r="C13" s="101">
        <v>4422</v>
      </c>
      <c r="D13" s="102">
        <v>8681</v>
      </c>
      <c r="E13" s="101">
        <v>4553</v>
      </c>
      <c r="F13" s="330">
        <f t="shared" si="0"/>
        <v>432</v>
      </c>
      <c r="G13" s="331">
        <f t="shared" si="0"/>
        <v>131</v>
      </c>
      <c r="H13" s="332">
        <f t="shared" si="1"/>
        <v>105.23699842405141</v>
      </c>
      <c r="I13" s="333">
        <f t="shared" si="1"/>
        <v>102.96246042514699</v>
      </c>
      <c r="J13" s="334">
        <f t="shared" si="2"/>
        <v>15.289516607354686</v>
      </c>
      <c r="K13" s="85">
        <f t="shared" si="3"/>
        <v>15.558370276546338</v>
      </c>
      <c r="L13" s="334">
        <f t="shared" si="5"/>
        <v>16.388521804795168</v>
      </c>
      <c r="M13" s="335">
        <f t="shared" si="4"/>
        <v>16.585312545534023</v>
      </c>
    </row>
    <row r="14" spans="1:18">
      <c r="A14" s="329" t="s">
        <v>235</v>
      </c>
      <c r="B14" s="102">
        <v>7174</v>
      </c>
      <c r="C14" s="101">
        <v>3930</v>
      </c>
      <c r="D14" s="102">
        <v>7868</v>
      </c>
      <c r="E14" s="101">
        <v>4249</v>
      </c>
      <c r="F14" s="330">
        <f t="shared" si="0"/>
        <v>694</v>
      </c>
      <c r="G14" s="331">
        <f t="shared" si="0"/>
        <v>319</v>
      </c>
      <c r="H14" s="332">
        <f t="shared" si="1"/>
        <v>109.67382213548926</v>
      </c>
      <c r="I14" s="333">
        <f t="shared" si="1"/>
        <v>108.11704834605598</v>
      </c>
      <c r="J14" s="334">
        <f t="shared" si="2"/>
        <v>13.297004744958482</v>
      </c>
      <c r="K14" s="85">
        <f t="shared" si="3"/>
        <v>13.827316867215536</v>
      </c>
      <c r="L14" s="334">
        <f t="shared" si="5"/>
        <v>14.853690768359447</v>
      </c>
      <c r="M14" s="335">
        <f t="shared" si="4"/>
        <v>15.477925105638935</v>
      </c>
    </row>
    <row r="15" spans="1:18" ht="13.8" thickBot="1">
      <c r="A15" s="336" t="s">
        <v>236</v>
      </c>
      <c r="B15" s="120">
        <v>13937</v>
      </c>
      <c r="C15" s="117">
        <v>7710</v>
      </c>
      <c r="D15" s="120">
        <v>12369</v>
      </c>
      <c r="E15" s="117">
        <v>6722</v>
      </c>
      <c r="F15" s="337">
        <f t="shared" si="0"/>
        <v>-1568</v>
      </c>
      <c r="G15" s="338">
        <f t="shared" si="0"/>
        <v>-988</v>
      </c>
      <c r="H15" s="339">
        <f t="shared" si="1"/>
        <v>88.749372174786544</v>
      </c>
      <c r="I15" s="340">
        <f t="shared" si="1"/>
        <v>87.185473411154348</v>
      </c>
      <c r="J15" s="341">
        <f t="shared" si="2"/>
        <v>25.832221233689207</v>
      </c>
      <c r="K15" s="88">
        <f t="shared" si="3"/>
        <v>27.126873548659493</v>
      </c>
      <c r="L15" s="342">
        <f t="shared" si="5"/>
        <v>23.350953369831981</v>
      </c>
      <c r="M15" s="343">
        <f t="shared" si="4"/>
        <v>24.486376220311818</v>
      </c>
      <c r="N15" s="344"/>
      <c r="O15" s="344"/>
      <c r="P15" s="344"/>
      <c r="Q15" s="344"/>
      <c r="R15" s="344"/>
    </row>
    <row r="16" spans="1:18" ht="13.8" thickBot="1">
      <c r="A16" s="550" t="s">
        <v>237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2"/>
    </row>
    <row r="17" spans="1:19">
      <c r="A17" s="320" t="s">
        <v>238</v>
      </c>
      <c r="B17" s="345">
        <v>5410</v>
      </c>
      <c r="C17" s="346">
        <v>3156</v>
      </c>
      <c r="D17" s="345">
        <v>5272</v>
      </c>
      <c r="E17" s="346">
        <v>3062</v>
      </c>
      <c r="F17" s="321">
        <f t="shared" ref="F17:G22" si="6">D17-B17</f>
        <v>-138</v>
      </c>
      <c r="G17" s="322">
        <f t="shared" si="6"/>
        <v>-94</v>
      </c>
      <c r="H17" s="323">
        <f t="shared" ref="H17:I22" si="7">D17/B17*100</f>
        <v>97.44916820702403</v>
      </c>
      <c r="I17" s="324">
        <f t="shared" si="7"/>
        <v>97.021546261089981</v>
      </c>
      <c r="J17" s="325">
        <f t="shared" ref="J17:J22" si="8">B17/$B$37*100</f>
        <v>10.027431791221828</v>
      </c>
      <c r="K17" s="347">
        <f t="shared" ref="K17:K22" si="9">C17/$C$37*100</f>
        <v>11.104074308634157</v>
      </c>
      <c r="L17" s="327">
        <f t="shared" ref="L17:L22" si="10">D17/$D$37*100</f>
        <v>9.9528034736643392</v>
      </c>
      <c r="M17" s="328">
        <f t="shared" ref="M17:M22" si="11">E17/$E$37*100</f>
        <v>11.154014279469619</v>
      </c>
    </row>
    <row r="18" spans="1:19">
      <c r="A18" s="329" t="s">
        <v>239</v>
      </c>
      <c r="B18" s="330">
        <v>11992</v>
      </c>
      <c r="C18" s="331">
        <v>8103</v>
      </c>
      <c r="D18" s="330">
        <v>11520</v>
      </c>
      <c r="E18" s="331">
        <v>7622</v>
      </c>
      <c r="F18" s="330">
        <f t="shared" si="6"/>
        <v>-472</v>
      </c>
      <c r="G18" s="331">
        <f t="shared" si="6"/>
        <v>-481</v>
      </c>
      <c r="H18" s="332">
        <f t="shared" si="7"/>
        <v>96.064042695130098</v>
      </c>
      <c r="I18" s="333">
        <f t="shared" si="7"/>
        <v>94.063926940639263</v>
      </c>
      <c r="J18" s="327">
        <f t="shared" si="8"/>
        <v>22.227164887307236</v>
      </c>
      <c r="K18" s="328">
        <f t="shared" si="9"/>
        <v>28.509605235381041</v>
      </c>
      <c r="L18" s="327">
        <f t="shared" si="10"/>
        <v>21.748159335472909</v>
      </c>
      <c r="M18" s="335">
        <f t="shared" si="11"/>
        <v>27.764825877895966</v>
      </c>
    </row>
    <row r="19" spans="1:19">
      <c r="A19" s="329" t="s">
        <v>240</v>
      </c>
      <c r="B19" s="330">
        <v>14427</v>
      </c>
      <c r="C19" s="331">
        <v>8537</v>
      </c>
      <c r="D19" s="330">
        <v>14123</v>
      </c>
      <c r="E19" s="331">
        <v>8189</v>
      </c>
      <c r="F19" s="330">
        <f t="shared" si="6"/>
        <v>-304</v>
      </c>
      <c r="G19" s="331">
        <f t="shared" si="6"/>
        <v>-348</v>
      </c>
      <c r="H19" s="332">
        <f t="shared" si="7"/>
        <v>97.892839814237192</v>
      </c>
      <c r="I19" s="333">
        <f t="shared" si="7"/>
        <v>95.923626566709615</v>
      </c>
      <c r="J19" s="334">
        <f t="shared" si="8"/>
        <v>26.740435943060497</v>
      </c>
      <c r="K19" s="328">
        <f t="shared" si="9"/>
        <v>30.03659137288016</v>
      </c>
      <c r="L19" s="327">
        <f t="shared" si="10"/>
        <v>26.662261657542004</v>
      </c>
      <c r="M19" s="335">
        <f t="shared" si="11"/>
        <v>29.830249162173978</v>
      </c>
    </row>
    <row r="20" spans="1:19">
      <c r="A20" s="329" t="s">
        <v>241</v>
      </c>
      <c r="B20" s="330">
        <v>11578</v>
      </c>
      <c r="C20" s="331">
        <v>5698</v>
      </c>
      <c r="D20" s="330">
        <v>12112</v>
      </c>
      <c r="E20" s="331">
        <v>5838</v>
      </c>
      <c r="F20" s="330">
        <f t="shared" si="6"/>
        <v>534</v>
      </c>
      <c r="G20" s="331">
        <f t="shared" si="6"/>
        <v>140</v>
      </c>
      <c r="H20" s="332">
        <f t="shared" si="7"/>
        <v>104.61219554327172</v>
      </c>
      <c r="I20" s="333">
        <f t="shared" si="7"/>
        <v>102.45700245700246</v>
      </c>
      <c r="J20" s="334">
        <f t="shared" si="8"/>
        <v>21.45981613285884</v>
      </c>
      <c r="K20" s="335">
        <f t="shared" si="9"/>
        <v>20.04785025684329</v>
      </c>
      <c r="L20" s="327">
        <f t="shared" si="10"/>
        <v>22.865773079101377</v>
      </c>
      <c r="M20" s="335">
        <f t="shared" si="11"/>
        <v>21.266210112195832</v>
      </c>
    </row>
    <row r="21" spans="1:19">
      <c r="A21" s="329" t="s">
        <v>242</v>
      </c>
      <c r="B21" s="330">
        <v>5895</v>
      </c>
      <c r="C21" s="331">
        <v>2877</v>
      </c>
      <c r="D21" s="330">
        <v>5761</v>
      </c>
      <c r="E21" s="331">
        <v>2710</v>
      </c>
      <c r="F21" s="330">
        <f t="shared" si="6"/>
        <v>-134</v>
      </c>
      <c r="G21" s="331">
        <f t="shared" si="6"/>
        <v>-167</v>
      </c>
      <c r="H21" s="332">
        <f t="shared" si="7"/>
        <v>97.726887192536054</v>
      </c>
      <c r="I21" s="333">
        <f t="shared" si="7"/>
        <v>94.195342370524855</v>
      </c>
      <c r="J21" s="334">
        <f t="shared" si="8"/>
        <v>10.926379003558718</v>
      </c>
      <c r="K21" s="328">
        <f t="shared" si="9"/>
        <v>10.122440363099008</v>
      </c>
      <c r="L21" s="327">
        <f t="shared" si="10"/>
        <v>10.875967528789882</v>
      </c>
      <c r="M21" s="335">
        <f t="shared" si="11"/>
        <v>9.8717761911700421</v>
      </c>
    </row>
    <row r="22" spans="1:19" ht="13.8" thickBot="1">
      <c r="A22" s="336" t="s">
        <v>243</v>
      </c>
      <c r="B22" s="348">
        <v>4650</v>
      </c>
      <c r="C22" s="87">
        <v>51</v>
      </c>
      <c r="D22" s="348">
        <v>4182</v>
      </c>
      <c r="E22" s="87">
        <v>31</v>
      </c>
      <c r="F22" s="337">
        <f t="shared" si="6"/>
        <v>-468</v>
      </c>
      <c r="G22" s="331">
        <f t="shared" si="6"/>
        <v>-20</v>
      </c>
      <c r="H22" s="339">
        <f t="shared" si="7"/>
        <v>89.935483870967744</v>
      </c>
      <c r="I22" s="333" t="s">
        <v>244</v>
      </c>
      <c r="J22" s="327">
        <f t="shared" si="8"/>
        <v>8.6187722419928825</v>
      </c>
      <c r="K22" s="349">
        <f t="shared" si="9"/>
        <v>0.17943846316233902</v>
      </c>
      <c r="L22" s="327">
        <f t="shared" si="10"/>
        <v>7.8950349254294876</v>
      </c>
      <c r="M22" s="335">
        <f t="shared" si="11"/>
        <v>0.11292437709456507</v>
      </c>
      <c r="O22" s="344"/>
      <c r="P22" s="344"/>
      <c r="Q22" s="344"/>
      <c r="R22" s="344"/>
      <c r="S22" s="344"/>
    </row>
    <row r="23" spans="1:19" ht="13.8" thickBot="1">
      <c r="A23" s="537" t="s">
        <v>245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9"/>
    </row>
    <row r="24" spans="1:19">
      <c r="A24" s="350" t="s">
        <v>246</v>
      </c>
      <c r="B24" s="345">
        <v>6933</v>
      </c>
      <c r="C24" s="346">
        <v>4643</v>
      </c>
      <c r="D24" s="345">
        <v>7040</v>
      </c>
      <c r="E24" s="346">
        <v>4634</v>
      </c>
      <c r="F24" s="321">
        <f t="shared" ref="F24:G28" si="12">D24-B24</f>
        <v>107</v>
      </c>
      <c r="G24" s="322">
        <f t="shared" si="12"/>
        <v>-9</v>
      </c>
      <c r="H24" s="323">
        <f t="shared" ref="H24:I28" si="13">D24/B24*100</f>
        <v>101.54334342997259</v>
      </c>
      <c r="I24" s="324">
        <f t="shared" si="13"/>
        <v>99.806159810467364</v>
      </c>
      <c r="J24" s="325">
        <f>B24/$B$37*100</f>
        <v>12.850311387900357</v>
      </c>
      <c r="K24" s="326">
        <f>C24/$C$37*100</f>
        <v>16.335936950249806</v>
      </c>
      <c r="L24" s="327">
        <f>D24/$D$37*100</f>
        <v>13.290541816122333</v>
      </c>
      <c r="M24" s="328">
        <f>E24/$E$37*100</f>
        <v>16.880373014716596</v>
      </c>
    </row>
    <row r="25" spans="1:19">
      <c r="A25" s="351" t="s">
        <v>247</v>
      </c>
      <c r="B25" s="330">
        <v>11188</v>
      </c>
      <c r="C25" s="331">
        <v>6685</v>
      </c>
      <c r="D25" s="330">
        <v>10999</v>
      </c>
      <c r="E25" s="331">
        <v>6504</v>
      </c>
      <c r="F25" s="330">
        <f t="shared" si="12"/>
        <v>-189</v>
      </c>
      <c r="G25" s="331">
        <f t="shared" si="12"/>
        <v>-181</v>
      </c>
      <c r="H25" s="332">
        <f t="shared" si="13"/>
        <v>98.310690025026815</v>
      </c>
      <c r="I25" s="333">
        <f t="shared" si="13"/>
        <v>97.292445774121177</v>
      </c>
      <c r="J25" s="334">
        <f>B25/$B$37*100</f>
        <v>20.736951364175564</v>
      </c>
      <c r="K25" s="85">
        <f>C25/$C$37*100</f>
        <v>23.520512279220323</v>
      </c>
      <c r="L25" s="334">
        <f>D25/$D$37*100</f>
        <v>20.764583726637721</v>
      </c>
      <c r="M25" s="335">
        <f>E25/$E$37*100</f>
        <v>23.692262858808103</v>
      </c>
    </row>
    <row r="26" spans="1:19">
      <c r="A26" s="351" t="s">
        <v>248</v>
      </c>
      <c r="B26" s="330">
        <v>5687</v>
      </c>
      <c r="C26" s="331">
        <v>3790</v>
      </c>
      <c r="D26" s="330">
        <v>5888</v>
      </c>
      <c r="E26" s="331">
        <v>3816</v>
      </c>
      <c r="F26" s="330">
        <f t="shared" si="12"/>
        <v>201</v>
      </c>
      <c r="G26" s="331">
        <f t="shared" si="12"/>
        <v>26</v>
      </c>
      <c r="H26" s="332">
        <f t="shared" si="13"/>
        <v>103.53437664849656</v>
      </c>
      <c r="I26" s="333">
        <f t="shared" si="13"/>
        <v>100.68601583113457</v>
      </c>
      <c r="J26" s="334">
        <f>B26/$B$37*100</f>
        <v>10.540851126927638</v>
      </c>
      <c r="K26" s="85">
        <f>C26/$C$37*100</f>
        <v>13.334740693828726</v>
      </c>
      <c r="L26" s="334">
        <f>D26/$D$37*100</f>
        <v>11.115725882575042</v>
      </c>
      <c r="M26" s="335">
        <f>E26/$E$37*100</f>
        <v>13.900626548156783</v>
      </c>
    </row>
    <row r="27" spans="1:19">
      <c r="A27" s="351" t="s">
        <v>249</v>
      </c>
      <c r="B27" s="330">
        <v>13966</v>
      </c>
      <c r="C27" s="331">
        <v>5858</v>
      </c>
      <c r="D27" s="330">
        <v>13338</v>
      </c>
      <c r="E27" s="331">
        <v>5504</v>
      </c>
      <c r="F27" s="330">
        <f t="shared" si="12"/>
        <v>-628</v>
      </c>
      <c r="G27" s="331">
        <f t="shared" si="12"/>
        <v>-354</v>
      </c>
      <c r="H27" s="332">
        <f t="shared" si="13"/>
        <v>95.503365315766871</v>
      </c>
      <c r="I27" s="333">
        <f t="shared" si="13"/>
        <v>93.956981905087062</v>
      </c>
      <c r="J27" s="334">
        <f>B27/$B$37*100</f>
        <v>25.88597271648873</v>
      </c>
      <c r="K27" s="85">
        <f>C27/$C$37*100</f>
        <v>20.610794454999649</v>
      </c>
      <c r="L27" s="334">
        <f>D27/$D$37*100</f>
        <v>25.180290730602227</v>
      </c>
      <c r="M27" s="335">
        <f>E27/$E$37*100</f>
        <v>20.04954101704794</v>
      </c>
    </row>
    <row r="28" spans="1:19" ht="13.8" thickBot="1">
      <c r="A28" s="352" t="s">
        <v>250</v>
      </c>
      <c r="B28" s="348">
        <v>16178</v>
      </c>
      <c r="C28" s="353">
        <v>7446</v>
      </c>
      <c r="D28" s="348">
        <v>15705</v>
      </c>
      <c r="E28" s="353">
        <v>6994</v>
      </c>
      <c r="F28" s="337">
        <f t="shared" si="12"/>
        <v>-473</v>
      </c>
      <c r="G28" s="338">
        <f t="shared" si="12"/>
        <v>-452</v>
      </c>
      <c r="H28" s="339">
        <f t="shared" si="13"/>
        <v>97.076276424774392</v>
      </c>
      <c r="I28" s="340">
        <f t="shared" si="13"/>
        <v>93.929626645178615</v>
      </c>
      <c r="J28" s="341">
        <f>B28/$B$37*100</f>
        <v>29.985913404507709</v>
      </c>
      <c r="K28" s="85">
        <f>C28/$C$37*100</f>
        <v>26.198015621701497</v>
      </c>
      <c r="L28" s="342">
        <f>D28/$D$37*100</f>
        <v>29.648857844062675</v>
      </c>
      <c r="M28" s="343">
        <f>E28/$E$37*100</f>
        <v>25.477196561270581</v>
      </c>
      <c r="O28" s="344"/>
      <c r="P28" s="344"/>
      <c r="Q28" s="344"/>
      <c r="R28" s="344"/>
      <c r="S28" s="344"/>
    </row>
    <row r="29" spans="1:19" ht="13.8" thickBot="1">
      <c r="A29" s="537" t="s">
        <v>251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9"/>
    </row>
    <row r="30" spans="1:19">
      <c r="A30" s="320" t="s">
        <v>252</v>
      </c>
      <c r="B30" s="345">
        <v>10184</v>
      </c>
      <c r="C30" s="346">
        <v>5976</v>
      </c>
      <c r="D30" s="345">
        <v>10270</v>
      </c>
      <c r="E30" s="346">
        <v>5954</v>
      </c>
      <c r="F30" s="321">
        <f t="shared" ref="F30:G36" si="14">D30-B30</f>
        <v>86</v>
      </c>
      <c r="G30" s="322">
        <f t="shared" si="14"/>
        <v>-22</v>
      </c>
      <c r="H30" s="323">
        <f t="shared" ref="H30:I36" si="15">D30/B30*100</f>
        <v>100.84446190102121</v>
      </c>
      <c r="I30" s="324">
        <f t="shared" si="15"/>
        <v>99.631860776439083</v>
      </c>
      <c r="J30" s="325">
        <f t="shared" ref="J30:J36" si="16">B30/$B$37*100</f>
        <v>18.876037959667851</v>
      </c>
      <c r="K30" s="326">
        <f t="shared" ref="K30:K37" si="17">C30/$C$37*100</f>
        <v>21.025965801139961</v>
      </c>
      <c r="L30" s="327">
        <f t="shared" ref="L30:L37" si="18">D30/$D$37*100</f>
        <v>19.388333018689824</v>
      </c>
      <c r="M30" s="328">
        <f t="shared" ref="M30:M37" si="19">E30/$E$37*100</f>
        <v>21.68876584584001</v>
      </c>
    </row>
    <row r="31" spans="1:19">
      <c r="A31" s="329" t="s">
        <v>253</v>
      </c>
      <c r="B31" s="330">
        <v>13901</v>
      </c>
      <c r="C31" s="331">
        <v>7961</v>
      </c>
      <c r="D31" s="330">
        <v>13726</v>
      </c>
      <c r="E31" s="331">
        <v>7751</v>
      </c>
      <c r="F31" s="330">
        <f t="shared" si="14"/>
        <v>-175</v>
      </c>
      <c r="G31" s="331">
        <f t="shared" si="14"/>
        <v>-210</v>
      </c>
      <c r="H31" s="332">
        <f t="shared" si="15"/>
        <v>98.741097762750883</v>
      </c>
      <c r="I31" s="333">
        <f t="shared" si="15"/>
        <v>97.362140434618766</v>
      </c>
      <c r="J31" s="334">
        <f t="shared" si="16"/>
        <v>25.765495255041522</v>
      </c>
      <c r="K31" s="85">
        <f t="shared" si="17"/>
        <v>28.009992259517276</v>
      </c>
      <c r="L31" s="334">
        <f t="shared" si="18"/>
        <v>25.912780819331697</v>
      </c>
      <c r="M31" s="335">
        <f t="shared" si="19"/>
        <v>28.234736995483022</v>
      </c>
    </row>
    <row r="32" spans="1:19">
      <c r="A32" s="329" t="s">
        <v>254</v>
      </c>
      <c r="B32" s="330">
        <v>9467</v>
      </c>
      <c r="C32" s="331">
        <v>5044</v>
      </c>
      <c r="D32" s="330">
        <v>9602</v>
      </c>
      <c r="E32" s="331">
        <v>4986</v>
      </c>
      <c r="F32" s="330">
        <f t="shared" si="14"/>
        <v>135</v>
      </c>
      <c r="G32" s="331">
        <f t="shared" si="14"/>
        <v>-58</v>
      </c>
      <c r="H32" s="332">
        <f t="shared" si="15"/>
        <v>101.42600612654485</v>
      </c>
      <c r="I32" s="333">
        <f t="shared" si="15"/>
        <v>98.850118953211734</v>
      </c>
      <c r="J32" s="334">
        <f t="shared" si="16"/>
        <v>17.547078884934759</v>
      </c>
      <c r="K32" s="85">
        <f t="shared" si="17"/>
        <v>17.746815846879176</v>
      </c>
      <c r="L32" s="334">
        <f t="shared" si="18"/>
        <v>18.127241835000945</v>
      </c>
      <c r="M32" s="335">
        <f t="shared" si="19"/>
        <v>18.162611103016175</v>
      </c>
    </row>
    <row r="33" spans="1:19">
      <c r="A33" s="329" t="s">
        <v>255</v>
      </c>
      <c r="B33" s="330">
        <v>9068</v>
      </c>
      <c r="C33" s="331">
        <v>4078</v>
      </c>
      <c r="D33" s="330">
        <v>8911</v>
      </c>
      <c r="E33" s="331">
        <v>3948</v>
      </c>
      <c r="F33" s="330">
        <f t="shared" si="14"/>
        <v>-157</v>
      </c>
      <c r="G33" s="331">
        <f t="shared" si="14"/>
        <v>-130</v>
      </c>
      <c r="H33" s="332">
        <f t="shared" si="15"/>
        <v>98.268636965152183</v>
      </c>
      <c r="I33" s="333">
        <f t="shared" si="15"/>
        <v>96.812162824914168</v>
      </c>
      <c r="J33" s="334">
        <f t="shared" si="16"/>
        <v>16.807532621589559</v>
      </c>
      <c r="K33" s="85">
        <f t="shared" si="17"/>
        <v>14.348040250510168</v>
      </c>
      <c r="L33" s="334">
        <f t="shared" si="18"/>
        <v>16.822729847083252</v>
      </c>
      <c r="M33" s="335">
        <f t="shared" si="19"/>
        <v>14.381465831269125</v>
      </c>
    </row>
    <row r="34" spans="1:19">
      <c r="A34" s="329" t="s">
        <v>256</v>
      </c>
      <c r="B34" s="330">
        <v>4502</v>
      </c>
      <c r="C34" s="331">
        <v>1705</v>
      </c>
      <c r="D34" s="330">
        <v>4289</v>
      </c>
      <c r="E34" s="331">
        <v>1652</v>
      </c>
      <c r="F34" s="330">
        <f t="shared" si="14"/>
        <v>-213</v>
      </c>
      <c r="G34" s="331">
        <f t="shared" si="14"/>
        <v>-53</v>
      </c>
      <c r="H34" s="332">
        <f t="shared" si="15"/>
        <v>95.268769435806306</v>
      </c>
      <c r="I34" s="333">
        <f t="shared" si="15"/>
        <v>96.89149560117302</v>
      </c>
      <c r="J34" s="334">
        <f t="shared" si="16"/>
        <v>8.3444543297746137</v>
      </c>
      <c r="K34" s="85">
        <f t="shared" si="17"/>
        <v>5.998874111603687</v>
      </c>
      <c r="L34" s="334">
        <f t="shared" si="18"/>
        <v>8.09703605814612</v>
      </c>
      <c r="M34" s="335">
        <f t="shared" si="19"/>
        <v>6.0177764825877897</v>
      </c>
    </row>
    <row r="35" spans="1:19">
      <c r="A35" s="329" t="s">
        <v>257</v>
      </c>
      <c r="B35" s="330">
        <v>1790</v>
      </c>
      <c r="C35" s="331">
        <v>481</v>
      </c>
      <c r="D35" s="330">
        <v>1573</v>
      </c>
      <c r="E35" s="331">
        <v>438</v>
      </c>
      <c r="F35" s="330">
        <f t="shared" si="14"/>
        <v>-217</v>
      </c>
      <c r="G35" s="331">
        <f t="shared" si="14"/>
        <v>-43</v>
      </c>
      <c r="H35" s="332">
        <f t="shared" si="15"/>
        <v>87.877094972067042</v>
      </c>
      <c r="I35" s="333">
        <f t="shared" si="15"/>
        <v>91.060291060291064</v>
      </c>
      <c r="J35" s="334">
        <f t="shared" si="16"/>
        <v>3.3177639383155397</v>
      </c>
      <c r="K35" s="85">
        <f t="shared" si="17"/>
        <v>1.6923509957075504</v>
      </c>
      <c r="L35" s="334">
        <f t="shared" si="18"/>
        <v>2.9696054370398342</v>
      </c>
      <c r="M35" s="335">
        <f t="shared" si="19"/>
        <v>1.5955121666909515</v>
      </c>
    </row>
    <row r="36" spans="1:19" ht="13.8" thickBot="1">
      <c r="A36" s="336" t="s">
        <v>258</v>
      </c>
      <c r="B36" s="348">
        <v>5040</v>
      </c>
      <c r="C36" s="353">
        <v>3177</v>
      </c>
      <c r="D36" s="348">
        <v>4599</v>
      </c>
      <c r="E36" s="353">
        <v>2723</v>
      </c>
      <c r="F36" s="337">
        <f t="shared" si="14"/>
        <v>-441</v>
      </c>
      <c r="G36" s="338">
        <f t="shared" si="14"/>
        <v>-454</v>
      </c>
      <c r="H36" s="339">
        <f t="shared" si="15"/>
        <v>91.25</v>
      </c>
      <c r="I36" s="340">
        <f t="shared" si="15"/>
        <v>85.709789109222527</v>
      </c>
      <c r="J36" s="334">
        <f t="shared" si="16"/>
        <v>9.3416370106761573</v>
      </c>
      <c r="K36" s="85">
        <f t="shared" si="17"/>
        <v>11.177960734642179</v>
      </c>
      <c r="L36" s="342">
        <f t="shared" si="18"/>
        <v>8.6822729847083249</v>
      </c>
      <c r="M36" s="343">
        <f t="shared" si="19"/>
        <v>9.9191315751129245</v>
      </c>
      <c r="O36" s="344"/>
      <c r="P36" s="344"/>
      <c r="Q36" s="344"/>
      <c r="R36" s="344"/>
      <c r="S36" s="344"/>
    </row>
    <row r="37" spans="1:19" ht="23.4" thickBot="1">
      <c r="A37" s="354" t="s">
        <v>259</v>
      </c>
      <c r="B37" s="355">
        <f>SUM(B30:B36)</f>
        <v>53952</v>
      </c>
      <c r="C37" s="355">
        <f>SUM(C30:C36)</f>
        <v>28422</v>
      </c>
      <c r="D37" s="355">
        <f>SUM(D30:D36)</f>
        <v>52970</v>
      </c>
      <c r="E37" s="355">
        <f>SUM(E30:E36)</f>
        <v>27452</v>
      </c>
      <c r="F37" s="355">
        <f>D37-$B$37</f>
        <v>-982</v>
      </c>
      <c r="G37" s="355">
        <f>E37-$C$37</f>
        <v>-970</v>
      </c>
      <c r="H37" s="356">
        <f>D37/$B$37*100</f>
        <v>98.179863582443645</v>
      </c>
      <c r="I37" s="356">
        <f>E37/$C$37*100</f>
        <v>96.587150798677072</v>
      </c>
      <c r="J37" s="356">
        <f>$B$37/$B$37*100</f>
        <v>100</v>
      </c>
      <c r="K37" s="356">
        <f t="shared" si="17"/>
        <v>100</v>
      </c>
      <c r="L37" s="356">
        <f t="shared" si="18"/>
        <v>100</v>
      </c>
      <c r="M37" s="357">
        <f t="shared" si="19"/>
        <v>100</v>
      </c>
    </row>
    <row r="38" spans="1:19">
      <c r="A38" s="21" t="s">
        <v>260</v>
      </c>
      <c r="B38" s="67"/>
      <c r="C38" s="67"/>
      <c r="D38" s="67"/>
      <c r="E38" s="67"/>
      <c r="F38" s="67"/>
      <c r="G38" s="67"/>
      <c r="H38" s="67"/>
      <c r="I38" s="67"/>
      <c r="J38" s="358"/>
      <c r="K38" s="358"/>
      <c r="L38" s="358"/>
      <c r="M38" s="67"/>
    </row>
  </sheetData>
  <mergeCells count="16">
    <mergeCell ref="A29:M29"/>
    <mergeCell ref="J1:M1"/>
    <mergeCell ref="A3:M3"/>
    <mergeCell ref="A4:M4"/>
    <mergeCell ref="A6:A8"/>
    <mergeCell ref="B6:E6"/>
    <mergeCell ref="F6:G7"/>
    <mergeCell ref="H6:I7"/>
    <mergeCell ref="J6:M6"/>
    <mergeCell ref="B7:C7"/>
    <mergeCell ref="D7:E7"/>
    <mergeCell ref="J7:K7"/>
    <mergeCell ref="L7:M7"/>
    <mergeCell ref="A9:M9"/>
    <mergeCell ref="A16:M16"/>
    <mergeCell ref="A23:M23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opLeftCell="A4" zoomScaleNormal="100" workbookViewId="0">
      <selection activeCell="B24" sqref="B24:B28"/>
    </sheetView>
  </sheetViews>
  <sheetFormatPr defaultRowHeight="13.2"/>
  <cols>
    <col min="1" max="1" width="32.33203125" style="13" customWidth="1"/>
    <col min="2" max="2" width="10.44140625" style="13" customWidth="1"/>
    <col min="3" max="3" width="10.6640625" style="13" customWidth="1"/>
    <col min="4" max="4" width="10.88671875" style="13" customWidth="1"/>
    <col min="5" max="5" width="9.6640625" style="13" customWidth="1"/>
    <col min="6" max="7" width="13.44140625" style="13" customWidth="1"/>
    <col min="8" max="8" width="11.44140625" style="13" customWidth="1"/>
    <col min="9" max="250" width="8.88671875" style="13"/>
    <col min="251" max="251" width="25" style="13" customWidth="1"/>
    <col min="252" max="252" width="10.44140625" style="13" customWidth="1"/>
    <col min="253" max="253" width="9.33203125" style="13" customWidth="1"/>
    <col min="254" max="255" width="10.6640625" style="13" customWidth="1"/>
    <col min="256" max="263" width="9.6640625" style="13" customWidth="1"/>
    <col min="264" max="264" width="11.44140625" style="13" customWidth="1"/>
    <col min="265" max="506" width="8.88671875" style="13"/>
    <col min="507" max="507" width="25" style="13" customWidth="1"/>
    <col min="508" max="508" width="10.44140625" style="13" customWidth="1"/>
    <col min="509" max="509" width="9.33203125" style="13" customWidth="1"/>
    <col min="510" max="511" width="10.6640625" style="13" customWidth="1"/>
    <col min="512" max="519" width="9.6640625" style="13" customWidth="1"/>
    <col min="520" max="520" width="11.44140625" style="13" customWidth="1"/>
    <col min="521" max="762" width="8.88671875" style="13"/>
    <col min="763" max="763" width="25" style="13" customWidth="1"/>
    <col min="764" max="764" width="10.44140625" style="13" customWidth="1"/>
    <col min="765" max="765" width="9.33203125" style="13" customWidth="1"/>
    <col min="766" max="767" width="10.6640625" style="13" customWidth="1"/>
    <col min="768" max="775" width="9.6640625" style="13" customWidth="1"/>
    <col min="776" max="776" width="11.44140625" style="13" customWidth="1"/>
    <col min="777" max="1018" width="8.88671875" style="13"/>
    <col min="1019" max="1019" width="25" style="13" customWidth="1"/>
    <col min="1020" max="1020" width="10.44140625" style="13" customWidth="1"/>
    <col min="1021" max="1021" width="9.33203125" style="13" customWidth="1"/>
    <col min="1022" max="1023" width="10.6640625" style="13" customWidth="1"/>
    <col min="1024" max="1031" width="9.6640625" style="13" customWidth="1"/>
    <col min="1032" max="1032" width="11.44140625" style="13" customWidth="1"/>
    <col min="1033" max="1274" width="8.88671875" style="13"/>
    <col min="1275" max="1275" width="25" style="13" customWidth="1"/>
    <col min="1276" max="1276" width="10.44140625" style="13" customWidth="1"/>
    <col min="1277" max="1277" width="9.33203125" style="13" customWidth="1"/>
    <col min="1278" max="1279" width="10.6640625" style="13" customWidth="1"/>
    <col min="1280" max="1287" width="9.6640625" style="13" customWidth="1"/>
    <col min="1288" max="1288" width="11.44140625" style="13" customWidth="1"/>
    <col min="1289" max="1530" width="8.88671875" style="13"/>
    <col min="1531" max="1531" width="25" style="13" customWidth="1"/>
    <col min="1532" max="1532" width="10.44140625" style="13" customWidth="1"/>
    <col min="1533" max="1533" width="9.33203125" style="13" customWidth="1"/>
    <col min="1534" max="1535" width="10.6640625" style="13" customWidth="1"/>
    <col min="1536" max="1543" width="9.6640625" style="13" customWidth="1"/>
    <col min="1544" max="1544" width="11.44140625" style="13" customWidth="1"/>
    <col min="1545" max="1786" width="8.88671875" style="13"/>
    <col min="1787" max="1787" width="25" style="13" customWidth="1"/>
    <col min="1788" max="1788" width="10.44140625" style="13" customWidth="1"/>
    <col min="1789" max="1789" width="9.33203125" style="13" customWidth="1"/>
    <col min="1790" max="1791" width="10.6640625" style="13" customWidth="1"/>
    <col min="1792" max="1799" width="9.6640625" style="13" customWidth="1"/>
    <col min="1800" max="1800" width="11.44140625" style="13" customWidth="1"/>
    <col min="1801" max="2042" width="8.88671875" style="13"/>
    <col min="2043" max="2043" width="25" style="13" customWidth="1"/>
    <col min="2044" max="2044" width="10.44140625" style="13" customWidth="1"/>
    <col min="2045" max="2045" width="9.33203125" style="13" customWidth="1"/>
    <col min="2046" max="2047" width="10.6640625" style="13" customWidth="1"/>
    <col min="2048" max="2055" width="9.6640625" style="13" customWidth="1"/>
    <col min="2056" max="2056" width="11.44140625" style="13" customWidth="1"/>
    <col min="2057" max="2298" width="8.88671875" style="13"/>
    <col min="2299" max="2299" width="25" style="13" customWidth="1"/>
    <col min="2300" max="2300" width="10.44140625" style="13" customWidth="1"/>
    <col min="2301" max="2301" width="9.33203125" style="13" customWidth="1"/>
    <col min="2302" max="2303" width="10.6640625" style="13" customWidth="1"/>
    <col min="2304" max="2311" width="9.6640625" style="13" customWidth="1"/>
    <col min="2312" max="2312" width="11.44140625" style="13" customWidth="1"/>
    <col min="2313" max="2554" width="8.88671875" style="13"/>
    <col min="2555" max="2555" width="25" style="13" customWidth="1"/>
    <col min="2556" max="2556" width="10.44140625" style="13" customWidth="1"/>
    <col min="2557" max="2557" width="9.33203125" style="13" customWidth="1"/>
    <col min="2558" max="2559" width="10.6640625" style="13" customWidth="1"/>
    <col min="2560" max="2567" width="9.6640625" style="13" customWidth="1"/>
    <col min="2568" max="2568" width="11.44140625" style="13" customWidth="1"/>
    <col min="2569" max="2810" width="8.88671875" style="13"/>
    <col min="2811" max="2811" width="25" style="13" customWidth="1"/>
    <col min="2812" max="2812" width="10.44140625" style="13" customWidth="1"/>
    <col min="2813" max="2813" width="9.33203125" style="13" customWidth="1"/>
    <col min="2814" max="2815" width="10.6640625" style="13" customWidth="1"/>
    <col min="2816" max="2823" width="9.6640625" style="13" customWidth="1"/>
    <col min="2824" max="2824" width="11.44140625" style="13" customWidth="1"/>
    <col min="2825" max="3066" width="8.88671875" style="13"/>
    <col min="3067" max="3067" width="25" style="13" customWidth="1"/>
    <col min="3068" max="3068" width="10.44140625" style="13" customWidth="1"/>
    <col min="3069" max="3069" width="9.33203125" style="13" customWidth="1"/>
    <col min="3070" max="3071" width="10.6640625" style="13" customWidth="1"/>
    <col min="3072" max="3079" width="9.6640625" style="13" customWidth="1"/>
    <col min="3080" max="3080" width="11.44140625" style="13" customWidth="1"/>
    <col min="3081" max="3322" width="8.88671875" style="13"/>
    <col min="3323" max="3323" width="25" style="13" customWidth="1"/>
    <col min="3324" max="3324" width="10.44140625" style="13" customWidth="1"/>
    <col min="3325" max="3325" width="9.33203125" style="13" customWidth="1"/>
    <col min="3326" max="3327" width="10.6640625" style="13" customWidth="1"/>
    <col min="3328" max="3335" width="9.6640625" style="13" customWidth="1"/>
    <col min="3336" max="3336" width="11.44140625" style="13" customWidth="1"/>
    <col min="3337" max="3578" width="8.88671875" style="13"/>
    <col min="3579" max="3579" width="25" style="13" customWidth="1"/>
    <col min="3580" max="3580" width="10.44140625" style="13" customWidth="1"/>
    <col min="3581" max="3581" width="9.33203125" style="13" customWidth="1"/>
    <col min="3582" max="3583" width="10.6640625" style="13" customWidth="1"/>
    <col min="3584" max="3591" width="9.6640625" style="13" customWidth="1"/>
    <col min="3592" max="3592" width="11.44140625" style="13" customWidth="1"/>
    <col min="3593" max="3834" width="8.88671875" style="13"/>
    <col min="3835" max="3835" width="25" style="13" customWidth="1"/>
    <col min="3836" max="3836" width="10.44140625" style="13" customWidth="1"/>
    <col min="3837" max="3837" width="9.33203125" style="13" customWidth="1"/>
    <col min="3838" max="3839" width="10.6640625" style="13" customWidth="1"/>
    <col min="3840" max="3847" width="9.6640625" style="13" customWidth="1"/>
    <col min="3848" max="3848" width="11.44140625" style="13" customWidth="1"/>
    <col min="3849" max="4090" width="8.88671875" style="13"/>
    <col min="4091" max="4091" width="25" style="13" customWidth="1"/>
    <col min="4092" max="4092" width="10.44140625" style="13" customWidth="1"/>
    <col min="4093" max="4093" width="9.33203125" style="13" customWidth="1"/>
    <col min="4094" max="4095" width="10.6640625" style="13" customWidth="1"/>
    <col min="4096" max="4103" width="9.6640625" style="13" customWidth="1"/>
    <col min="4104" max="4104" width="11.44140625" style="13" customWidth="1"/>
    <col min="4105" max="4346" width="8.88671875" style="13"/>
    <col min="4347" max="4347" width="25" style="13" customWidth="1"/>
    <col min="4348" max="4348" width="10.44140625" style="13" customWidth="1"/>
    <col min="4349" max="4349" width="9.33203125" style="13" customWidth="1"/>
    <col min="4350" max="4351" width="10.6640625" style="13" customWidth="1"/>
    <col min="4352" max="4359" width="9.6640625" style="13" customWidth="1"/>
    <col min="4360" max="4360" width="11.44140625" style="13" customWidth="1"/>
    <col min="4361" max="4602" width="8.88671875" style="13"/>
    <col min="4603" max="4603" width="25" style="13" customWidth="1"/>
    <col min="4604" max="4604" width="10.44140625" style="13" customWidth="1"/>
    <col min="4605" max="4605" width="9.33203125" style="13" customWidth="1"/>
    <col min="4606" max="4607" width="10.6640625" style="13" customWidth="1"/>
    <col min="4608" max="4615" width="9.6640625" style="13" customWidth="1"/>
    <col min="4616" max="4616" width="11.44140625" style="13" customWidth="1"/>
    <col min="4617" max="4858" width="8.88671875" style="13"/>
    <col min="4859" max="4859" width="25" style="13" customWidth="1"/>
    <col min="4860" max="4860" width="10.44140625" style="13" customWidth="1"/>
    <col min="4861" max="4861" width="9.33203125" style="13" customWidth="1"/>
    <col min="4862" max="4863" width="10.6640625" style="13" customWidth="1"/>
    <col min="4864" max="4871" width="9.6640625" style="13" customWidth="1"/>
    <col min="4872" max="4872" width="11.44140625" style="13" customWidth="1"/>
    <col min="4873" max="5114" width="8.88671875" style="13"/>
    <col min="5115" max="5115" width="25" style="13" customWidth="1"/>
    <col min="5116" max="5116" width="10.44140625" style="13" customWidth="1"/>
    <col min="5117" max="5117" width="9.33203125" style="13" customWidth="1"/>
    <col min="5118" max="5119" width="10.6640625" style="13" customWidth="1"/>
    <col min="5120" max="5127" width="9.6640625" style="13" customWidth="1"/>
    <col min="5128" max="5128" width="11.44140625" style="13" customWidth="1"/>
    <col min="5129" max="5370" width="8.88671875" style="13"/>
    <col min="5371" max="5371" width="25" style="13" customWidth="1"/>
    <col min="5372" max="5372" width="10.44140625" style="13" customWidth="1"/>
    <col min="5373" max="5373" width="9.33203125" style="13" customWidth="1"/>
    <col min="5374" max="5375" width="10.6640625" style="13" customWidth="1"/>
    <col min="5376" max="5383" width="9.6640625" style="13" customWidth="1"/>
    <col min="5384" max="5384" width="11.44140625" style="13" customWidth="1"/>
    <col min="5385" max="5626" width="8.88671875" style="13"/>
    <col min="5627" max="5627" width="25" style="13" customWidth="1"/>
    <col min="5628" max="5628" width="10.44140625" style="13" customWidth="1"/>
    <col min="5629" max="5629" width="9.33203125" style="13" customWidth="1"/>
    <col min="5630" max="5631" width="10.6640625" style="13" customWidth="1"/>
    <col min="5632" max="5639" width="9.6640625" style="13" customWidth="1"/>
    <col min="5640" max="5640" width="11.44140625" style="13" customWidth="1"/>
    <col min="5641" max="5882" width="8.88671875" style="13"/>
    <col min="5883" max="5883" width="25" style="13" customWidth="1"/>
    <col min="5884" max="5884" width="10.44140625" style="13" customWidth="1"/>
    <col min="5885" max="5885" width="9.33203125" style="13" customWidth="1"/>
    <col min="5886" max="5887" width="10.6640625" style="13" customWidth="1"/>
    <col min="5888" max="5895" width="9.6640625" style="13" customWidth="1"/>
    <col min="5896" max="5896" width="11.44140625" style="13" customWidth="1"/>
    <col min="5897" max="6138" width="8.88671875" style="13"/>
    <col min="6139" max="6139" width="25" style="13" customWidth="1"/>
    <col min="6140" max="6140" width="10.44140625" style="13" customWidth="1"/>
    <col min="6141" max="6141" width="9.33203125" style="13" customWidth="1"/>
    <col min="6142" max="6143" width="10.6640625" style="13" customWidth="1"/>
    <col min="6144" max="6151" width="9.6640625" style="13" customWidth="1"/>
    <col min="6152" max="6152" width="11.44140625" style="13" customWidth="1"/>
    <col min="6153" max="6394" width="8.88671875" style="13"/>
    <col min="6395" max="6395" width="25" style="13" customWidth="1"/>
    <col min="6396" max="6396" width="10.44140625" style="13" customWidth="1"/>
    <col min="6397" max="6397" width="9.33203125" style="13" customWidth="1"/>
    <col min="6398" max="6399" width="10.6640625" style="13" customWidth="1"/>
    <col min="6400" max="6407" width="9.6640625" style="13" customWidth="1"/>
    <col min="6408" max="6408" width="11.44140625" style="13" customWidth="1"/>
    <col min="6409" max="6650" width="8.88671875" style="13"/>
    <col min="6651" max="6651" width="25" style="13" customWidth="1"/>
    <col min="6652" max="6652" width="10.44140625" style="13" customWidth="1"/>
    <col min="6653" max="6653" width="9.33203125" style="13" customWidth="1"/>
    <col min="6654" max="6655" width="10.6640625" style="13" customWidth="1"/>
    <col min="6656" max="6663" width="9.6640625" style="13" customWidth="1"/>
    <col min="6664" max="6664" width="11.44140625" style="13" customWidth="1"/>
    <col min="6665" max="6906" width="8.88671875" style="13"/>
    <col min="6907" max="6907" width="25" style="13" customWidth="1"/>
    <col min="6908" max="6908" width="10.44140625" style="13" customWidth="1"/>
    <col min="6909" max="6909" width="9.33203125" style="13" customWidth="1"/>
    <col min="6910" max="6911" width="10.6640625" style="13" customWidth="1"/>
    <col min="6912" max="6919" width="9.6640625" style="13" customWidth="1"/>
    <col min="6920" max="6920" width="11.44140625" style="13" customWidth="1"/>
    <col min="6921" max="7162" width="8.88671875" style="13"/>
    <col min="7163" max="7163" width="25" style="13" customWidth="1"/>
    <col min="7164" max="7164" width="10.44140625" style="13" customWidth="1"/>
    <col min="7165" max="7165" width="9.33203125" style="13" customWidth="1"/>
    <col min="7166" max="7167" width="10.6640625" style="13" customWidth="1"/>
    <col min="7168" max="7175" width="9.6640625" style="13" customWidth="1"/>
    <col min="7176" max="7176" width="11.44140625" style="13" customWidth="1"/>
    <col min="7177" max="7418" width="8.88671875" style="13"/>
    <col min="7419" max="7419" width="25" style="13" customWidth="1"/>
    <col min="7420" max="7420" width="10.44140625" style="13" customWidth="1"/>
    <col min="7421" max="7421" width="9.33203125" style="13" customWidth="1"/>
    <col min="7422" max="7423" width="10.6640625" style="13" customWidth="1"/>
    <col min="7424" max="7431" width="9.6640625" style="13" customWidth="1"/>
    <col min="7432" max="7432" width="11.44140625" style="13" customWidth="1"/>
    <col min="7433" max="7674" width="8.88671875" style="13"/>
    <col min="7675" max="7675" width="25" style="13" customWidth="1"/>
    <col min="7676" max="7676" width="10.44140625" style="13" customWidth="1"/>
    <col min="7677" max="7677" width="9.33203125" style="13" customWidth="1"/>
    <col min="7678" max="7679" width="10.6640625" style="13" customWidth="1"/>
    <col min="7680" max="7687" width="9.6640625" style="13" customWidth="1"/>
    <col min="7688" max="7688" width="11.44140625" style="13" customWidth="1"/>
    <col min="7689" max="7930" width="8.88671875" style="13"/>
    <col min="7931" max="7931" width="25" style="13" customWidth="1"/>
    <col min="7932" max="7932" width="10.44140625" style="13" customWidth="1"/>
    <col min="7933" max="7933" width="9.33203125" style="13" customWidth="1"/>
    <col min="7934" max="7935" width="10.6640625" style="13" customWidth="1"/>
    <col min="7936" max="7943" width="9.6640625" style="13" customWidth="1"/>
    <col min="7944" max="7944" width="11.44140625" style="13" customWidth="1"/>
    <col min="7945" max="8186" width="8.88671875" style="13"/>
    <col min="8187" max="8187" width="25" style="13" customWidth="1"/>
    <col min="8188" max="8188" width="10.44140625" style="13" customWidth="1"/>
    <col min="8189" max="8189" width="9.33203125" style="13" customWidth="1"/>
    <col min="8190" max="8191" width="10.6640625" style="13" customWidth="1"/>
    <col min="8192" max="8199" width="9.6640625" style="13" customWidth="1"/>
    <col min="8200" max="8200" width="11.44140625" style="13" customWidth="1"/>
    <col min="8201" max="8442" width="8.88671875" style="13"/>
    <col min="8443" max="8443" width="25" style="13" customWidth="1"/>
    <col min="8444" max="8444" width="10.44140625" style="13" customWidth="1"/>
    <col min="8445" max="8445" width="9.33203125" style="13" customWidth="1"/>
    <col min="8446" max="8447" width="10.6640625" style="13" customWidth="1"/>
    <col min="8448" max="8455" width="9.6640625" style="13" customWidth="1"/>
    <col min="8456" max="8456" width="11.44140625" style="13" customWidth="1"/>
    <col min="8457" max="8698" width="8.88671875" style="13"/>
    <col min="8699" max="8699" width="25" style="13" customWidth="1"/>
    <col min="8700" max="8700" width="10.44140625" style="13" customWidth="1"/>
    <col min="8701" max="8701" width="9.33203125" style="13" customWidth="1"/>
    <col min="8702" max="8703" width="10.6640625" style="13" customWidth="1"/>
    <col min="8704" max="8711" width="9.6640625" style="13" customWidth="1"/>
    <col min="8712" max="8712" width="11.44140625" style="13" customWidth="1"/>
    <col min="8713" max="8954" width="8.88671875" style="13"/>
    <col min="8955" max="8955" width="25" style="13" customWidth="1"/>
    <col min="8956" max="8956" width="10.44140625" style="13" customWidth="1"/>
    <col min="8957" max="8957" width="9.33203125" style="13" customWidth="1"/>
    <col min="8958" max="8959" width="10.6640625" style="13" customWidth="1"/>
    <col min="8960" max="8967" width="9.6640625" style="13" customWidth="1"/>
    <col min="8968" max="8968" width="11.44140625" style="13" customWidth="1"/>
    <col min="8969" max="9210" width="8.88671875" style="13"/>
    <col min="9211" max="9211" width="25" style="13" customWidth="1"/>
    <col min="9212" max="9212" width="10.44140625" style="13" customWidth="1"/>
    <col min="9213" max="9213" width="9.33203125" style="13" customWidth="1"/>
    <col min="9214" max="9215" width="10.6640625" style="13" customWidth="1"/>
    <col min="9216" max="9223" width="9.6640625" style="13" customWidth="1"/>
    <col min="9224" max="9224" width="11.44140625" style="13" customWidth="1"/>
    <col min="9225" max="9466" width="8.88671875" style="13"/>
    <col min="9467" max="9467" width="25" style="13" customWidth="1"/>
    <col min="9468" max="9468" width="10.44140625" style="13" customWidth="1"/>
    <col min="9469" max="9469" width="9.33203125" style="13" customWidth="1"/>
    <col min="9470" max="9471" width="10.6640625" style="13" customWidth="1"/>
    <col min="9472" max="9479" width="9.6640625" style="13" customWidth="1"/>
    <col min="9480" max="9480" width="11.44140625" style="13" customWidth="1"/>
    <col min="9481" max="9722" width="8.88671875" style="13"/>
    <col min="9723" max="9723" width="25" style="13" customWidth="1"/>
    <col min="9724" max="9724" width="10.44140625" style="13" customWidth="1"/>
    <col min="9725" max="9725" width="9.33203125" style="13" customWidth="1"/>
    <col min="9726" max="9727" width="10.6640625" style="13" customWidth="1"/>
    <col min="9728" max="9735" width="9.6640625" style="13" customWidth="1"/>
    <col min="9736" max="9736" width="11.44140625" style="13" customWidth="1"/>
    <col min="9737" max="9978" width="8.88671875" style="13"/>
    <col min="9979" max="9979" width="25" style="13" customWidth="1"/>
    <col min="9980" max="9980" width="10.44140625" style="13" customWidth="1"/>
    <col min="9981" max="9981" width="9.33203125" style="13" customWidth="1"/>
    <col min="9982" max="9983" width="10.6640625" style="13" customWidth="1"/>
    <col min="9984" max="9991" width="9.6640625" style="13" customWidth="1"/>
    <col min="9992" max="9992" width="11.44140625" style="13" customWidth="1"/>
    <col min="9993" max="10234" width="8.88671875" style="13"/>
    <col min="10235" max="10235" width="25" style="13" customWidth="1"/>
    <col min="10236" max="10236" width="10.44140625" style="13" customWidth="1"/>
    <col min="10237" max="10237" width="9.33203125" style="13" customWidth="1"/>
    <col min="10238" max="10239" width="10.6640625" style="13" customWidth="1"/>
    <col min="10240" max="10247" width="9.6640625" style="13" customWidth="1"/>
    <col min="10248" max="10248" width="11.44140625" style="13" customWidth="1"/>
    <col min="10249" max="10490" width="8.88671875" style="13"/>
    <col min="10491" max="10491" width="25" style="13" customWidth="1"/>
    <col min="10492" max="10492" width="10.44140625" style="13" customWidth="1"/>
    <col min="10493" max="10493" width="9.33203125" style="13" customWidth="1"/>
    <col min="10494" max="10495" width="10.6640625" style="13" customWidth="1"/>
    <col min="10496" max="10503" width="9.6640625" style="13" customWidth="1"/>
    <col min="10504" max="10504" width="11.44140625" style="13" customWidth="1"/>
    <col min="10505" max="10746" width="8.88671875" style="13"/>
    <col min="10747" max="10747" width="25" style="13" customWidth="1"/>
    <col min="10748" max="10748" width="10.44140625" style="13" customWidth="1"/>
    <col min="10749" max="10749" width="9.33203125" style="13" customWidth="1"/>
    <col min="10750" max="10751" width="10.6640625" style="13" customWidth="1"/>
    <col min="10752" max="10759" width="9.6640625" style="13" customWidth="1"/>
    <col min="10760" max="10760" width="11.44140625" style="13" customWidth="1"/>
    <col min="10761" max="11002" width="8.88671875" style="13"/>
    <col min="11003" max="11003" width="25" style="13" customWidth="1"/>
    <col min="11004" max="11004" width="10.44140625" style="13" customWidth="1"/>
    <col min="11005" max="11005" width="9.33203125" style="13" customWidth="1"/>
    <col min="11006" max="11007" width="10.6640625" style="13" customWidth="1"/>
    <col min="11008" max="11015" width="9.6640625" style="13" customWidth="1"/>
    <col min="11016" max="11016" width="11.44140625" style="13" customWidth="1"/>
    <col min="11017" max="11258" width="8.88671875" style="13"/>
    <col min="11259" max="11259" width="25" style="13" customWidth="1"/>
    <col min="11260" max="11260" width="10.44140625" style="13" customWidth="1"/>
    <col min="11261" max="11261" width="9.33203125" style="13" customWidth="1"/>
    <col min="11262" max="11263" width="10.6640625" style="13" customWidth="1"/>
    <col min="11264" max="11271" width="9.6640625" style="13" customWidth="1"/>
    <col min="11272" max="11272" width="11.44140625" style="13" customWidth="1"/>
    <col min="11273" max="11514" width="8.88671875" style="13"/>
    <col min="11515" max="11515" width="25" style="13" customWidth="1"/>
    <col min="11516" max="11516" width="10.44140625" style="13" customWidth="1"/>
    <col min="11517" max="11517" width="9.33203125" style="13" customWidth="1"/>
    <col min="11518" max="11519" width="10.6640625" style="13" customWidth="1"/>
    <col min="11520" max="11527" width="9.6640625" style="13" customWidth="1"/>
    <col min="11528" max="11528" width="11.44140625" style="13" customWidth="1"/>
    <col min="11529" max="11770" width="8.88671875" style="13"/>
    <col min="11771" max="11771" width="25" style="13" customWidth="1"/>
    <col min="11772" max="11772" width="10.44140625" style="13" customWidth="1"/>
    <col min="11773" max="11773" width="9.33203125" style="13" customWidth="1"/>
    <col min="11774" max="11775" width="10.6640625" style="13" customWidth="1"/>
    <col min="11776" max="11783" width="9.6640625" style="13" customWidth="1"/>
    <col min="11784" max="11784" width="11.44140625" style="13" customWidth="1"/>
    <col min="11785" max="12026" width="8.88671875" style="13"/>
    <col min="12027" max="12027" width="25" style="13" customWidth="1"/>
    <col min="12028" max="12028" width="10.44140625" style="13" customWidth="1"/>
    <col min="12029" max="12029" width="9.33203125" style="13" customWidth="1"/>
    <col min="12030" max="12031" width="10.6640625" style="13" customWidth="1"/>
    <col min="12032" max="12039" width="9.6640625" style="13" customWidth="1"/>
    <col min="12040" max="12040" width="11.44140625" style="13" customWidth="1"/>
    <col min="12041" max="12282" width="8.88671875" style="13"/>
    <col min="12283" max="12283" width="25" style="13" customWidth="1"/>
    <col min="12284" max="12284" width="10.44140625" style="13" customWidth="1"/>
    <col min="12285" max="12285" width="9.33203125" style="13" customWidth="1"/>
    <col min="12286" max="12287" width="10.6640625" style="13" customWidth="1"/>
    <col min="12288" max="12295" width="9.6640625" style="13" customWidth="1"/>
    <col min="12296" max="12296" width="11.44140625" style="13" customWidth="1"/>
    <col min="12297" max="12538" width="8.88671875" style="13"/>
    <col min="12539" max="12539" width="25" style="13" customWidth="1"/>
    <col min="12540" max="12540" width="10.44140625" style="13" customWidth="1"/>
    <col min="12541" max="12541" width="9.33203125" style="13" customWidth="1"/>
    <col min="12542" max="12543" width="10.6640625" style="13" customWidth="1"/>
    <col min="12544" max="12551" width="9.6640625" style="13" customWidth="1"/>
    <col min="12552" max="12552" width="11.44140625" style="13" customWidth="1"/>
    <col min="12553" max="12794" width="8.88671875" style="13"/>
    <col min="12795" max="12795" width="25" style="13" customWidth="1"/>
    <col min="12796" max="12796" width="10.44140625" style="13" customWidth="1"/>
    <col min="12797" max="12797" width="9.33203125" style="13" customWidth="1"/>
    <col min="12798" max="12799" width="10.6640625" style="13" customWidth="1"/>
    <col min="12800" max="12807" width="9.6640625" style="13" customWidth="1"/>
    <col min="12808" max="12808" width="11.44140625" style="13" customWidth="1"/>
    <col min="12809" max="13050" width="8.88671875" style="13"/>
    <col min="13051" max="13051" width="25" style="13" customWidth="1"/>
    <col min="13052" max="13052" width="10.44140625" style="13" customWidth="1"/>
    <col min="13053" max="13053" width="9.33203125" style="13" customWidth="1"/>
    <col min="13054" max="13055" width="10.6640625" style="13" customWidth="1"/>
    <col min="13056" max="13063" width="9.6640625" style="13" customWidth="1"/>
    <col min="13064" max="13064" width="11.44140625" style="13" customWidth="1"/>
    <col min="13065" max="13306" width="8.88671875" style="13"/>
    <col min="13307" max="13307" width="25" style="13" customWidth="1"/>
    <col min="13308" max="13308" width="10.44140625" style="13" customWidth="1"/>
    <col min="13309" max="13309" width="9.33203125" style="13" customWidth="1"/>
    <col min="13310" max="13311" width="10.6640625" style="13" customWidth="1"/>
    <col min="13312" max="13319" width="9.6640625" style="13" customWidth="1"/>
    <col min="13320" max="13320" width="11.44140625" style="13" customWidth="1"/>
    <col min="13321" max="13562" width="8.88671875" style="13"/>
    <col min="13563" max="13563" width="25" style="13" customWidth="1"/>
    <col min="13564" max="13564" width="10.44140625" style="13" customWidth="1"/>
    <col min="13565" max="13565" width="9.33203125" style="13" customWidth="1"/>
    <col min="13566" max="13567" width="10.6640625" style="13" customWidth="1"/>
    <col min="13568" max="13575" width="9.6640625" style="13" customWidth="1"/>
    <col min="13576" max="13576" width="11.44140625" style="13" customWidth="1"/>
    <col min="13577" max="13818" width="8.88671875" style="13"/>
    <col min="13819" max="13819" width="25" style="13" customWidth="1"/>
    <col min="13820" max="13820" width="10.44140625" style="13" customWidth="1"/>
    <col min="13821" max="13821" width="9.33203125" style="13" customWidth="1"/>
    <col min="13822" max="13823" width="10.6640625" style="13" customWidth="1"/>
    <col min="13824" max="13831" width="9.6640625" style="13" customWidth="1"/>
    <col min="13832" max="13832" width="11.44140625" style="13" customWidth="1"/>
    <col min="13833" max="14074" width="8.88671875" style="13"/>
    <col min="14075" max="14075" width="25" style="13" customWidth="1"/>
    <col min="14076" max="14076" width="10.44140625" style="13" customWidth="1"/>
    <col min="14077" max="14077" width="9.33203125" style="13" customWidth="1"/>
    <col min="14078" max="14079" width="10.6640625" style="13" customWidth="1"/>
    <col min="14080" max="14087" width="9.6640625" style="13" customWidth="1"/>
    <col min="14088" max="14088" width="11.44140625" style="13" customWidth="1"/>
    <col min="14089" max="14330" width="8.88671875" style="13"/>
    <col min="14331" max="14331" width="25" style="13" customWidth="1"/>
    <col min="14332" max="14332" width="10.44140625" style="13" customWidth="1"/>
    <col min="14333" max="14333" width="9.33203125" style="13" customWidth="1"/>
    <col min="14334" max="14335" width="10.6640625" style="13" customWidth="1"/>
    <col min="14336" max="14343" width="9.6640625" style="13" customWidth="1"/>
    <col min="14344" max="14344" width="11.44140625" style="13" customWidth="1"/>
    <col min="14345" max="14586" width="8.88671875" style="13"/>
    <col min="14587" max="14587" width="25" style="13" customWidth="1"/>
    <col min="14588" max="14588" width="10.44140625" style="13" customWidth="1"/>
    <col min="14589" max="14589" width="9.33203125" style="13" customWidth="1"/>
    <col min="14590" max="14591" width="10.6640625" style="13" customWidth="1"/>
    <col min="14592" max="14599" width="9.6640625" style="13" customWidth="1"/>
    <col min="14600" max="14600" width="11.44140625" style="13" customWidth="1"/>
    <col min="14601" max="14842" width="8.88671875" style="13"/>
    <col min="14843" max="14843" width="25" style="13" customWidth="1"/>
    <col min="14844" max="14844" width="10.44140625" style="13" customWidth="1"/>
    <col min="14845" max="14845" width="9.33203125" style="13" customWidth="1"/>
    <col min="14846" max="14847" width="10.6640625" style="13" customWidth="1"/>
    <col min="14848" max="14855" width="9.6640625" style="13" customWidth="1"/>
    <col min="14856" max="14856" width="11.44140625" style="13" customWidth="1"/>
    <col min="14857" max="15098" width="8.88671875" style="13"/>
    <col min="15099" max="15099" width="25" style="13" customWidth="1"/>
    <col min="15100" max="15100" width="10.44140625" style="13" customWidth="1"/>
    <col min="15101" max="15101" width="9.33203125" style="13" customWidth="1"/>
    <col min="15102" max="15103" width="10.6640625" style="13" customWidth="1"/>
    <col min="15104" max="15111" width="9.6640625" style="13" customWidth="1"/>
    <col min="15112" max="15112" width="11.44140625" style="13" customWidth="1"/>
    <col min="15113" max="15354" width="8.88671875" style="13"/>
    <col min="15355" max="15355" width="25" style="13" customWidth="1"/>
    <col min="15356" max="15356" width="10.44140625" style="13" customWidth="1"/>
    <col min="15357" max="15357" width="9.33203125" style="13" customWidth="1"/>
    <col min="15358" max="15359" width="10.6640625" style="13" customWidth="1"/>
    <col min="15360" max="15367" width="9.6640625" style="13" customWidth="1"/>
    <col min="15368" max="15368" width="11.44140625" style="13" customWidth="1"/>
    <col min="15369" max="15610" width="8.88671875" style="13"/>
    <col min="15611" max="15611" width="25" style="13" customWidth="1"/>
    <col min="15612" max="15612" width="10.44140625" style="13" customWidth="1"/>
    <col min="15613" max="15613" width="9.33203125" style="13" customWidth="1"/>
    <col min="15614" max="15615" width="10.6640625" style="13" customWidth="1"/>
    <col min="15616" max="15623" width="9.6640625" style="13" customWidth="1"/>
    <col min="15624" max="15624" width="11.44140625" style="13" customWidth="1"/>
    <col min="15625" max="15866" width="8.88671875" style="13"/>
    <col min="15867" max="15867" width="25" style="13" customWidth="1"/>
    <col min="15868" max="15868" width="10.44140625" style="13" customWidth="1"/>
    <col min="15869" max="15869" width="9.33203125" style="13" customWidth="1"/>
    <col min="15870" max="15871" width="10.6640625" style="13" customWidth="1"/>
    <col min="15872" max="15879" width="9.6640625" style="13" customWidth="1"/>
    <col min="15880" max="15880" width="11.44140625" style="13" customWidth="1"/>
    <col min="15881" max="16122" width="8.88671875" style="13"/>
    <col min="16123" max="16123" width="25" style="13" customWidth="1"/>
    <col min="16124" max="16124" width="10.44140625" style="13" customWidth="1"/>
    <col min="16125" max="16125" width="9.33203125" style="13" customWidth="1"/>
    <col min="16126" max="16127" width="10.6640625" style="13" customWidth="1"/>
    <col min="16128" max="16135" width="9.6640625" style="13" customWidth="1"/>
    <col min="16136" max="16136" width="11.44140625" style="13" customWidth="1"/>
    <col min="16137" max="16384" width="8.88671875" style="13"/>
  </cols>
  <sheetData>
    <row r="1" spans="1:13">
      <c r="G1" s="359" t="s">
        <v>261</v>
      </c>
    </row>
    <row r="2" spans="1:13">
      <c r="A2" s="423" t="s">
        <v>293</v>
      </c>
      <c r="B2" s="423"/>
      <c r="C2" s="423"/>
      <c r="D2" s="423"/>
      <c r="E2" s="423"/>
      <c r="F2" s="423"/>
      <c r="G2" s="423"/>
    </row>
    <row r="3" spans="1:13" ht="8.25" customHeight="1">
      <c r="A3" s="423"/>
      <c r="B3" s="423"/>
      <c r="C3" s="423"/>
      <c r="D3" s="423"/>
      <c r="E3" s="423"/>
      <c r="F3" s="423"/>
      <c r="G3" s="423"/>
    </row>
    <row r="4" spans="1:13">
      <c r="A4" s="423"/>
      <c r="B4" s="423"/>
      <c r="C4" s="423"/>
      <c r="D4" s="423"/>
      <c r="E4" s="423"/>
      <c r="F4" s="423"/>
      <c r="G4" s="423"/>
    </row>
    <row r="5" spans="1:13" ht="16.5" customHeight="1">
      <c r="A5" s="423"/>
      <c r="B5" s="423"/>
      <c r="C5" s="423"/>
      <c r="D5" s="423"/>
      <c r="E5" s="423"/>
      <c r="F5" s="423"/>
      <c r="G5" s="423"/>
    </row>
    <row r="6" spans="1:13" ht="8.25" customHeight="1" thickBot="1">
      <c r="A6" s="476"/>
      <c r="B6" s="476"/>
      <c r="C6" s="476"/>
      <c r="D6" s="476"/>
      <c r="E6" s="476"/>
      <c r="F6" s="476"/>
      <c r="G6" s="476"/>
    </row>
    <row r="7" spans="1:13" ht="43.2" customHeight="1" thickBot="1">
      <c r="A7" s="442" t="s">
        <v>42</v>
      </c>
      <c r="B7" s="540" t="s">
        <v>262</v>
      </c>
      <c r="C7" s="541"/>
      <c r="D7" s="474" t="s">
        <v>294</v>
      </c>
      <c r="E7" s="474" t="s">
        <v>291</v>
      </c>
      <c r="F7" s="545" t="s">
        <v>227</v>
      </c>
      <c r="G7" s="547"/>
    </row>
    <row r="8" spans="1:13" ht="48.6" customHeight="1">
      <c r="A8" s="445"/>
      <c r="B8" s="360">
        <v>44926</v>
      </c>
      <c r="C8" s="360">
        <v>45291</v>
      </c>
      <c r="D8" s="543"/>
      <c r="E8" s="543"/>
      <c r="F8" s="360" t="s">
        <v>295</v>
      </c>
      <c r="G8" s="361">
        <v>45291</v>
      </c>
    </row>
    <row r="9" spans="1:13" ht="13.8" thickBot="1">
      <c r="A9" s="448"/>
      <c r="B9" s="318" t="s">
        <v>228</v>
      </c>
      <c r="C9" s="318" t="s">
        <v>228</v>
      </c>
      <c r="D9" s="318" t="s">
        <v>228</v>
      </c>
      <c r="E9" s="318" t="s">
        <v>228</v>
      </c>
      <c r="F9" s="318" t="s">
        <v>228</v>
      </c>
      <c r="G9" s="317" t="s">
        <v>228</v>
      </c>
    </row>
    <row r="10" spans="1:13" ht="13.8" thickBot="1">
      <c r="A10" s="537" t="s">
        <v>230</v>
      </c>
      <c r="B10" s="538"/>
      <c r="C10" s="538"/>
      <c r="D10" s="538"/>
      <c r="E10" s="538"/>
      <c r="F10" s="538"/>
      <c r="G10" s="539"/>
    </row>
    <row r="11" spans="1:13">
      <c r="A11" s="320" t="s">
        <v>231</v>
      </c>
      <c r="B11" s="321">
        <v>1589</v>
      </c>
      <c r="C11" s="345">
        <v>1459</v>
      </c>
      <c r="D11" s="321">
        <f t="shared" ref="D11:D16" si="0">C11-B11</f>
        <v>-130</v>
      </c>
      <c r="E11" s="323">
        <f t="shared" ref="E11:E16" si="1">C11/B11*100</f>
        <v>91.818753933291376</v>
      </c>
      <c r="F11" s="325">
        <f t="shared" ref="F11:F16" si="2">B11/$B$29*100</f>
        <v>14.524680073126142</v>
      </c>
      <c r="G11" s="362">
        <f t="shared" ref="G11:G16" si="3">C11/$C$29*100</f>
        <v>13.681545386346587</v>
      </c>
    </row>
    <row r="12" spans="1:13">
      <c r="A12" s="329" t="s">
        <v>232</v>
      </c>
      <c r="B12" s="330">
        <v>3071</v>
      </c>
      <c r="C12" s="330">
        <v>3027</v>
      </c>
      <c r="D12" s="330">
        <f t="shared" si="0"/>
        <v>-44</v>
      </c>
      <c r="E12" s="332">
        <f t="shared" si="1"/>
        <v>98.567241940735911</v>
      </c>
      <c r="F12" s="334">
        <f t="shared" si="2"/>
        <v>28.071297989031081</v>
      </c>
      <c r="G12" s="363">
        <f t="shared" si="3"/>
        <v>28.385221305326329</v>
      </c>
    </row>
    <row r="13" spans="1:13">
      <c r="A13" s="329" t="s">
        <v>233</v>
      </c>
      <c r="B13" s="330">
        <v>2087</v>
      </c>
      <c r="C13" s="330">
        <v>1978</v>
      </c>
      <c r="D13" s="330">
        <f t="shared" si="0"/>
        <v>-109</v>
      </c>
      <c r="E13" s="332">
        <f t="shared" si="1"/>
        <v>94.777192141830383</v>
      </c>
      <c r="F13" s="334">
        <f t="shared" si="2"/>
        <v>19.076782449725776</v>
      </c>
      <c r="G13" s="363">
        <f t="shared" si="3"/>
        <v>18.548387096774192</v>
      </c>
    </row>
    <row r="14" spans="1:13">
      <c r="A14" s="329" t="s">
        <v>234</v>
      </c>
      <c r="B14" s="330">
        <v>1533</v>
      </c>
      <c r="C14" s="330">
        <v>1640</v>
      </c>
      <c r="D14" s="330">
        <f t="shared" si="0"/>
        <v>107</v>
      </c>
      <c r="E14" s="332">
        <f t="shared" si="1"/>
        <v>106.97977821265492</v>
      </c>
      <c r="F14" s="334">
        <f t="shared" si="2"/>
        <v>14.012797074954298</v>
      </c>
      <c r="G14" s="363">
        <f t="shared" si="3"/>
        <v>15.378844711177795</v>
      </c>
    </row>
    <row r="15" spans="1:13">
      <c r="A15" s="329" t="s">
        <v>235</v>
      </c>
      <c r="B15" s="330">
        <v>1271</v>
      </c>
      <c r="C15" s="330">
        <v>1414</v>
      </c>
      <c r="D15" s="330">
        <f t="shared" si="0"/>
        <v>143</v>
      </c>
      <c r="E15" s="332">
        <f t="shared" si="1"/>
        <v>111.25098347757671</v>
      </c>
      <c r="F15" s="334">
        <f t="shared" si="2"/>
        <v>11.617915904936014</v>
      </c>
      <c r="G15" s="363">
        <f t="shared" si="3"/>
        <v>13.259564891222805</v>
      </c>
    </row>
    <row r="16" spans="1:13" ht="13.8" thickBot="1">
      <c r="A16" s="336" t="s">
        <v>236</v>
      </c>
      <c r="B16" s="337">
        <v>1389</v>
      </c>
      <c r="C16" s="348">
        <v>1146</v>
      </c>
      <c r="D16" s="337">
        <f t="shared" si="0"/>
        <v>-243</v>
      </c>
      <c r="E16" s="339">
        <f t="shared" si="1"/>
        <v>82.505399568034548</v>
      </c>
      <c r="F16" s="341">
        <f t="shared" si="2"/>
        <v>12.696526508226691</v>
      </c>
      <c r="G16" s="364">
        <f t="shared" si="3"/>
        <v>10.746436609152287</v>
      </c>
      <c r="H16" s="344"/>
      <c r="I16" s="344"/>
      <c r="J16" s="344"/>
      <c r="K16" s="344"/>
      <c r="L16" s="344"/>
      <c r="M16" s="344"/>
    </row>
    <row r="17" spans="1:13" ht="13.8" thickBot="1">
      <c r="A17" s="537" t="s">
        <v>245</v>
      </c>
      <c r="B17" s="538"/>
      <c r="C17" s="538"/>
      <c r="D17" s="538"/>
      <c r="E17" s="538"/>
      <c r="F17" s="538"/>
      <c r="G17" s="539"/>
    </row>
    <row r="18" spans="1:13">
      <c r="A18" s="350" t="s">
        <v>246</v>
      </c>
      <c r="B18" s="321">
        <v>1296</v>
      </c>
      <c r="C18" s="345">
        <v>1331</v>
      </c>
      <c r="D18" s="321">
        <f>C18-B18</f>
        <v>35</v>
      </c>
      <c r="E18" s="323">
        <f>C18/B18*100</f>
        <v>102.70061728395061</v>
      </c>
      <c r="F18" s="325">
        <f>B18/$B$29*100</f>
        <v>11.846435100548446</v>
      </c>
      <c r="G18" s="362">
        <f>C18/$C$29*100</f>
        <v>12.481245311327832</v>
      </c>
    </row>
    <row r="19" spans="1:13">
      <c r="A19" s="351" t="s">
        <v>247</v>
      </c>
      <c r="B19" s="330">
        <v>2616</v>
      </c>
      <c r="C19" s="330">
        <v>2604</v>
      </c>
      <c r="D19" s="330">
        <f>C19-B19</f>
        <v>-12</v>
      </c>
      <c r="E19" s="332">
        <f>C19/B19*100</f>
        <v>99.541284403669721</v>
      </c>
      <c r="F19" s="334">
        <f>B19/$B$29*100</f>
        <v>23.912248628884829</v>
      </c>
      <c r="G19" s="363">
        <f>C19/$C$29*100</f>
        <v>24.418604651162788</v>
      </c>
    </row>
    <row r="20" spans="1:13">
      <c r="A20" s="351" t="s">
        <v>248</v>
      </c>
      <c r="B20" s="330">
        <v>1812</v>
      </c>
      <c r="C20" s="330">
        <v>1829</v>
      </c>
      <c r="D20" s="330">
        <f>C20-B20</f>
        <v>17</v>
      </c>
      <c r="E20" s="332">
        <f>C20/B20*100</f>
        <v>100.93818984547462</v>
      </c>
      <c r="F20" s="334">
        <f>B20/$B$29*100</f>
        <v>16.563071297989033</v>
      </c>
      <c r="G20" s="363">
        <f>C20/$C$29*100</f>
        <v>17.151162790697676</v>
      </c>
    </row>
    <row r="21" spans="1:13">
      <c r="A21" s="351" t="s">
        <v>249</v>
      </c>
      <c r="B21" s="330">
        <v>2147</v>
      </c>
      <c r="C21" s="330">
        <v>1986</v>
      </c>
      <c r="D21" s="330">
        <f>C21-B21</f>
        <v>-161</v>
      </c>
      <c r="E21" s="332">
        <f>C21/B21*100</f>
        <v>92.501164415463435</v>
      </c>
      <c r="F21" s="334">
        <f>B21/$B$29*100</f>
        <v>19.625228519195613</v>
      </c>
      <c r="G21" s="363">
        <f>C21/$C$29*100</f>
        <v>18.623405851462866</v>
      </c>
    </row>
    <row r="22" spans="1:13" ht="13.8" thickBot="1">
      <c r="A22" s="352" t="s">
        <v>250</v>
      </c>
      <c r="B22" s="337">
        <v>3069</v>
      </c>
      <c r="C22" s="348">
        <v>2914</v>
      </c>
      <c r="D22" s="337">
        <f>C22-B22</f>
        <v>-155</v>
      </c>
      <c r="E22" s="339">
        <f>C22/B22*100</f>
        <v>94.949494949494948</v>
      </c>
      <c r="F22" s="341">
        <f>B22/$B$29*100</f>
        <v>28.053016453382085</v>
      </c>
      <c r="G22" s="364">
        <f>C22/$C$29*100</f>
        <v>27.325581395348834</v>
      </c>
      <c r="I22" s="344"/>
      <c r="J22" s="344"/>
      <c r="K22" s="344"/>
      <c r="L22" s="344"/>
      <c r="M22" s="344"/>
    </row>
    <row r="23" spans="1:13" ht="13.8" thickBot="1">
      <c r="A23" s="537" t="s">
        <v>251</v>
      </c>
      <c r="B23" s="538"/>
      <c r="C23" s="538"/>
      <c r="D23" s="538"/>
      <c r="E23" s="538"/>
      <c r="F23" s="538"/>
      <c r="G23" s="539"/>
    </row>
    <row r="24" spans="1:13">
      <c r="A24" s="320" t="s">
        <v>252</v>
      </c>
      <c r="B24" s="321">
        <v>3542</v>
      </c>
      <c r="C24" s="345">
        <v>3659</v>
      </c>
      <c r="D24" s="321">
        <f>C24-B24</f>
        <v>117</v>
      </c>
      <c r="E24" s="323">
        <f>C24/B24*100</f>
        <v>103.30321852060982</v>
      </c>
      <c r="F24" s="325">
        <f>B24/$B$29*100</f>
        <v>32.376599634369285</v>
      </c>
      <c r="G24" s="362">
        <f t="shared" ref="G24:G29" si="4">C24/$C$29*100</f>
        <v>34.311702925731439</v>
      </c>
    </row>
    <row r="25" spans="1:13">
      <c r="A25" s="329" t="s">
        <v>253</v>
      </c>
      <c r="B25" s="330">
        <v>4224</v>
      </c>
      <c r="C25" s="330">
        <v>3970</v>
      </c>
      <c r="D25" s="330">
        <f>C25-B25</f>
        <v>-254</v>
      </c>
      <c r="E25" s="332">
        <f>C25/B25*100</f>
        <v>93.986742424242422</v>
      </c>
      <c r="F25" s="334">
        <f>B25/$B$29*100</f>
        <v>38.610603290676416</v>
      </c>
      <c r="G25" s="363">
        <f t="shared" si="4"/>
        <v>37.228057014253565</v>
      </c>
    </row>
    <row r="26" spans="1:13">
      <c r="A26" s="329" t="s">
        <v>254</v>
      </c>
      <c r="B26" s="330">
        <v>660</v>
      </c>
      <c r="C26" s="330">
        <v>668</v>
      </c>
      <c r="D26" s="330">
        <f>C26-B26</f>
        <v>8</v>
      </c>
      <c r="E26" s="332">
        <f>C26/B26*100</f>
        <v>101.21212121212122</v>
      </c>
      <c r="F26" s="334">
        <f t="shared" ref="F26:F28" si="5">B26/$B$29*100</f>
        <v>6.0329067641681906</v>
      </c>
      <c r="G26" s="363">
        <f t="shared" si="4"/>
        <v>6.2640660165041258</v>
      </c>
    </row>
    <row r="27" spans="1:13">
      <c r="A27" s="336" t="s">
        <v>255</v>
      </c>
      <c r="B27" s="337">
        <v>11</v>
      </c>
      <c r="C27" s="337">
        <v>16</v>
      </c>
      <c r="D27" s="330">
        <f>C27-B27</f>
        <v>5</v>
      </c>
      <c r="E27" s="332">
        <f>C27/B27*100</f>
        <v>145.45454545454547</v>
      </c>
      <c r="F27" s="334">
        <f t="shared" si="5"/>
        <v>0.10054844606946983</v>
      </c>
      <c r="G27" s="363">
        <f t="shared" si="4"/>
        <v>0.15003750937734434</v>
      </c>
    </row>
    <row r="28" spans="1:13" ht="13.8" thickBot="1">
      <c r="A28" s="336" t="s">
        <v>258</v>
      </c>
      <c r="B28" s="337">
        <v>2503</v>
      </c>
      <c r="C28" s="348">
        <v>2351</v>
      </c>
      <c r="D28" s="337">
        <f>C28-B28</f>
        <v>-152</v>
      </c>
      <c r="E28" s="339" t="s">
        <v>244</v>
      </c>
      <c r="F28" s="334">
        <f t="shared" si="5"/>
        <v>22.879341864716636</v>
      </c>
      <c r="G28" s="364">
        <f t="shared" si="4"/>
        <v>22.046136534133534</v>
      </c>
      <c r="I28" s="344"/>
      <c r="J28" s="344"/>
      <c r="K28" s="344"/>
      <c r="L28" s="344"/>
      <c r="M28" s="344"/>
    </row>
    <row r="29" spans="1:13" ht="13.8" thickBot="1">
      <c r="A29" s="354" t="s">
        <v>259</v>
      </c>
      <c r="B29" s="355">
        <f>SUM(B24:B28)</f>
        <v>10940</v>
      </c>
      <c r="C29" s="355">
        <f>SUM(C24:C28)</f>
        <v>10664</v>
      </c>
      <c r="D29" s="355">
        <f>$C$29-$B$29</f>
        <v>-276</v>
      </c>
      <c r="E29" s="356">
        <f>$C$29/$B$29*100</f>
        <v>97.477148080438752</v>
      </c>
      <c r="F29" s="356">
        <f>$B$29/$B$29*100</f>
        <v>100</v>
      </c>
      <c r="G29" s="357">
        <f t="shared" si="4"/>
        <v>100</v>
      </c>
    </row>
    <row r="30" spans="1:13">
      <c r="A30" s="21" t="s">
        <v>260</v>
      </c>
    </row>
  </sheetData>
  <mergeCells count="9">
    <mergeCell ref="A10:G10"/>
    <mergeCell ref="A17:G17"/>
    <mergeCell ref="A23:G23"/>
    <mergeCell ref="A2:G6"/>
    <mergeCell ref="A7:A9"/>
    <mergeCell ref="B7:C7"/>
    <mergeCell ref="D7:D8"/>
    <mergeCell ref="E7:E8"/>
    <mergeCell ref="F7:G7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A7" zoomScale="110" zoomScaleNormal="110" workbookViewId="0">
      <selection activeCell="G14" sqref="G14"/>
    </sheetView>
  </sheetViews>
  <sheetFormatPr defaultColWidth="9.109375" defaultRowHeight="13.8"/>
  <cols>
    <col min="1" max="1" width="4.5546875" style="367" customWidth="1"/>
    <col min="2" max="2" width="25.6640625" style="367" customWidth="1"/>
    <col min="3" max="3" width="12.21875" style="367" customWidth="1"/>
    <col min="4" max="4" width="13.21875" style="421" customWidth="1"/>
    <col min="5" max="5" width="13.6640625" style="367" customWidth="1"/>
    <col min="6" max="6" width="9.88671875" style="367" customWidth="1"/>
    <col min="7" max="7" width="9.5546875" style="367" customWidth="1"/>
    <col min="8" max="8" width="14.88671875" style="367" customWidth="1"/>
    <col min="9" max="9" width="10" style="367" customWidth="1"/>
    <col min="10" max="10" width="9.5546875" style="367" customWidth="1"/>
    <col min="11" max="11" width="10" style="367" customWidth="1"/>
    <col min="12" max="12" width="9.109375" style="367" customWidth="1"/>
    <col min="13" max="13" width="15" style="367" customWidth="1"/>
    <col min="14" max="14" width="9.44140625" style="367" customWidth="1"/>
    <col min="15" max="15" width="9.109375" style="367" customWidth="1"/>
    <col min="16" max="16384" width="9.109375" style="367"/>
  </cols>
  <sheetData>
    <row r="1" spans="1:15" ht="23.25" customHeight="1">
      <c r="A1" s="365"/>
      <c r="B1" s="365"/>
      <c r="C1" s="365"/>
      <c r="D1" s="366"/>
      <c r="E1" s="365"/>
      <c r="F1" s="365"/>
      <c r="G1" s="365"/>
      <c r="H1" s="365"/>
      <c r="I1" s="365"/>
      <c r="J1" s="365"/>
      <c r="K1" s="365"/>
      <c r="L1" s="365"/>
      <c r="M1" s="365"/>
      <c r="N1" s="560" t="s">
        <v>263</v>
      </c>
      <c r="O1" s="560"/>
    </row>
    <row r="2" spans="1:15">
      <c r="A2" s="561" t="s">
        <v>286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1:15" ht="9.75" customHeight="1" thickBot="1">
      <c r="A3" s="365"/>
      <c r="B3" s="365"/>
      <c r="C3" s="365"/>
      <c r="D3" s="366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ht="25.5" customHeight="1" thickBot="1">
      <c r="A4" s="562" t="s">
        <v>264</v>
      </c>
      <c r="B4" s="563"/>
      <c r="C4" s="562" t="s">
        <v>265</v>
      </c>
      <c r="D4" s="566"/>
      <c r="E4" s="563"/>
      <c r="F4" s="562" t="s">
        <v>266</v>
      </c>
      <c r="G4" s="566"/>
      <c r="H4" s="563"/>
      <c r="I4" s="567" t="s">
        <v>267</v>
      </c>
      <c r="J4" s="568"/>
      <c r="K4" s="562" t="s">
        <v>268</v>
      </c>
      <c r="L4" s="566"/>
      <c r="M4" s="569"/>
      <c r="N4" s="562" t="s">
        <v>269</v>
      </c>
      <c r="O4" s="563"/>
    </row>
    <row r="5" spans="1:15" ht="72.599999999999994" customHeight="1" thickBot="1">
      <c r="A5" s="564"/>
      <c r="B5" s="565"/>
      <c r="C5" s="368" t="s">
        <v>270</v>
      </c>
      <c r="D5" s="369" t="s">
        <v>287</v>
      </c>
      <c r="E5" s="370" t="s">
        <v>288</v>
      </c>
      <c r="F5" s="368" t="s">
        <v>271</v>
      </c>
      <c r="G5" s="369" t="s">
        <v>289</v>
      </c>
      <c r="H5" s="371" t="s">
        <v>290</v>
      </c>
      <c r="I5" s="372" t="s">
        <v>271</v>
      </c>
      <c r="J5" s="373" t="s">
        <v>289</v>
      </c>
      <c r="K5" s="374" t="s">
        <v>271</v>
      </c>
      <c r="L5" s="369" t="s">
        <v>289</v>
      </c>
      <c r="M5" s="371" t="s">
        <v>290</v>
      </c>
      <c r="N5" s="368" t="s">
        <v>271</v>
      </c>
      <c r="O5" s="370" t="s">
        <v>289</v>
      </c>
    </row>
    <row r="6" spans="1:15">
      <c r="A6" s="553" t="s">
        <v>272</v>
      </c>
      <c r="B6" s="554"/>
      <c r="C6" s="375">
        <v>53952</v>
      </c>
      <c r="D6" s="376">
        <v>52970</v>
      </c>
      <c r="E6" s="377">
        <f>D6-C6</f>
        <v>-982</v>
      </c>
      <c r="F6" s="375">
        <v>90660</v>
      </c>
      <c r="G6" s="378">
        <v>87332</v>
      </c>
      <c r="H6" s="379">
        <f t="shared" ref="H6:H18" si="0">G6-F6</f>
        <v>-3328</v>
      </c>
      <c r="I6" s="380">
        <v>100</v>
      </c>
      <c r="J6" s="381">
        <f t="shared" ref="J6:J18" si="1">G6/$G$6*100</f>
        <v>100</v>
      </c>
      <c r="K6" s="376">
        <v>109357</v>
      </c>
      <c r="L6" s="376">
        <v>92028</v>
      </c>
      <c r="M6" s="379">
        <f>L6-K6</f>
        <v>-17329</v>
      </c>
      <c r="N6" s="380">
        <f>K6/$K$6*100</f>
        <v>100</v>
      </c>
      <c r="O6" s="381">
        <f>L6/$L$6*100</f>
        <v>100</v>
      </c>
    </row>
    <row r="7" spans="1:15">
      <c r="A7" s="555" t="s">
        <v>273</v>
      </c>
      <c r="B7" s="556"/>
      <c r="C7" s="382">
        <v>6748</v>
      </c>
      <c r="D7" s="383">
        <v>6696</v>
      </c>
      <c r="E7" s="384">
        <f>D7-C7</f>
        <v>-52</v>
      </c>
      <c r="F7" s="382">
        <v>14431</v>
      </c>
      <c r="G7" s="383">
        <v>12916</v>
      </c>
      <c r="H7" s="385">
        <f t="shared" si="0"/>
        <v>-1515</v>
      </c>
      <c r="I7" s="386">
        <f t="shared" ref="I7:I18" si="2">F7/$F$6*100</f>
        <v>15.917714537833664</v>
      </c>
      <c r="J7" s="387">
        <f t="shared" si="1"/>
        <v>14.789538771584299</v>
      </c>
      <c r="K7" s="383">
        <v>0</v>
      </c>
      <c r="L7" s="383">
        <v>0</v>
      </c>
      <c r="M7" s="385">
        <f>L7-K7</f>
        <v>0</v>
      </c>
      <c r="N7" s="386">
        <f>K7/$K$6*100</f>
        <v>0</v>
      </c>
      <c r="O7" s="387">
        <f>L7/$L$6*100</f>
        <v>0</v>
      </c>
    </row>
    <row r="8" spans="1:15" ht="14.4" thickBot="1">
      <c r="A8" s="557" t="s">
        <v>274</v>
      </c>
      <c r="B8" s="558"/>
      <c r="C8" s="388">
        <v>47204</v>
      </c>
      <c r="D8" s="389">
        <f>D6-D7</f>
        <v>46274</v>
      </c>
      <c r="E8" s="390">
        <f>D8-C8</f>
        <v>-930</v>
      </c>
      <c r="F8" s="388">
        <v>76229</v>
      </c>
      <c r="G8" s="388">
        <f>G6-G7</f>
        <v>74416</v>
      </c>
      <c r="H8" s="391">
        <f t="shared" si="0"/>
        <v>-1813</v>
      </c>
      <c r="I8" s="392">
        <f t="shared" si="2"/>
        <v>84.08228546216634</v>
      </c>
      <c r="J8" s="393">
        <f t="shared" si="1"/>
        <v>85.210461228415696</v>
      </c>
      <c r="K8" s="389">
        <v>0</v>
      </c>
      <c r="L8" s="389">
        <v>0</v>
      </c>
      <c r="M8" s="391">
        <f>L8-K8</f>
        <v>0</v>
      </c>
      <c r="N8" s="392">
        <f>K8/$K$6*100</f>
        <v>0</v>
      </c>
      <c r="O8" s="393">
        <f>L8/$L$6*100</f>
        <v>0</v>
      </c>
    </row>
    <row r="9" spans="1:15" ht="22.8">
      <c r="A9" s="394">
        <v>1</v>
      </c>
      <c r="B9" s="395" t="s">
        <v>275</v>
      </c>
      <c r="C9" s="394">
        <v>564</v>
      </c>
      <c r="D9" s="396">
        <v>585</v>
      </c>
      <c r="E9" s="397">
        <f>D9-C9</f>
        <v>21</v>
      </c>
      <c r="F9" s="394">
        <v>1042</v>
      </c>
      <c r="G9" s="396">
        <v>1068</v>
      </c>
      <c r="H9" s="398">
        <f t="shared" si="0"/>
        <v>26</v>
      </c>
      <c r="I9" s="399">
        <f t="shared" si="2"/>
        <v>1.1493492168541806</v>
      </c>
      <c r="J9" s="400">
        <f t="shared" si="1"/>
        <v>1.2229194338844867</v>
      </c>
      <c r="K9" s="396">
        <v>1117</v>
      </c>
      <c r="L9" s="396">
        <v>806</v>
      </c>
      <c r="M9" s="401">
        <f>L9-K9</f>
        <v>-311</v>
      </c>
      <c r="N9" s="402">
        <f>K9/$K$6*100</f>
        <v>1.0214252402681125</v>
      </c>
      <c r="O9" s="400">
        <f>L9/$L$6*100</f>
        <v>0.87582040248619986</v>
      </c>
    </row>
    <row r="10" spans="1:15">
      <c r="A10" s="403">
        <v>2</v>
      </c>
      <c r="B10" s="404" t="s">
        <v>276</v>
      </c>
      <c r="C10" s="403">
        <v>4965</v>
      </c>
      <c r="D10" s="405">
        <v>4944</v>
      </c>
      <c r="E10" s="406">
        <f>D10-C10</f>
        <v>-21</v>
      </c>
      <c r="F10" s="403">
        <v>10551</v>
      </c>
      <c r="G10" s="405">
        <v>9783</v>
      </c>
      <c r="H10" s="407">
        <f t="shared" si="0"/>
        <v>-768</v>
      </c>
      <c r="I10" s="408">
        <f t="shared" si="2"/>
        <v>11.637988087359364</v>
      </c>
      <c r="J10" s="409">
        <f t="shared" si="1"/>
        <v>11.202079421059864</v>
      </c>
      <c r="K10" s="405">
        <v>6151</v>
      </c>
      <c r="L10" s="405">
        <v>4725</v>
      </c>
      <c r="M10" s="410">
        <f>L10-K10</f>
        <v>-1426</v>
      </c>
      <c r="N10" s="411">
        <f t="shared" ref="N10:N18" si="3">K10/$K$6*100</f>
        <v>5.6246970930073061</v>
      </c>
      <c r="O10" s="409">
        <f t="shared" ref="O10:O18" si="4">L10/$L$6*100</f>
        <v>5.1343069500586775</v>
      </c>
    </row>
    <row r="11" spans="1:15">
      <c r="A11" s="403">
        <v>3</v>
      </c>
      <c r="B11" s="404" t="s">
        <v>277</v>
      </c>
      <c r="C11" s="403">
        <v>6004</v>
      </c>
      <c r="D11" s="405">
        <v>5859</v>
      </c>
      <c r="E11" s="406">
        <f t="shared" ref="E11:E18" si="5">D11-C11</f>
        <v>-145</v>
      </c>
      <c r="F11" s="403">
        <v>10660</v>
      </c>
      <c r="G11" s="405">
        <v>10183</v>
      </c>
      <c r="H11" s="407">
        <f t="shared" si="0"/>
        <v>-477</v>
      </c>
      <c r="I11" s="408">
        <f t="shared" si="2"/>
        <v>11.758217515993822</v>
      </c>
      <c r="J11" s="409">
        <f t="shared" si="1"/>
        <v>11.660101680941693</v>
      </c>
      <c r="K11" s="405">
        <v>7434</v>
      </c>
      <c r="L11" s="405">
        <v>8785</v>
      </c>
      <c r="M11" s="410">
        <f t="shared" ref="M11:M18" si="6">L11-K11</f>
        <v>1351</v>
      </c>
      <c r="N11" s="411">
        <f t="shared" si="3"/>
        <v>6.7979187431988803</v>
      </c>
      <c r="O11" s="409">
        <f t="shared" si="4"/>
        <v>9.5460077367757634</v>
      </c>
    </row>
    <row r="12" spans="1:15">
      <c r="A12" s="403">
        <v>4</v>
      </c>
      <c r="B12" s="404" t="s">
        <v>278</v>
      </c>
      <c r="C12" s="403">
        <v>2534</v>
      </c>
      <c r="D12" s="405">
        <v>2572</v>
      </c>
      <c r="E12" s="406">
        <f t="shared" si="5"/>
        <v>38</v>
      </c>
      <c r="F12" s="403">
        <v>4868</v>
      </c>
      <c r="G12" s="405">
        <v>4739</v>
      </c>
      <c r="H12" s="407">
        <f t="shared" si="0"/>
        <v>-129</v>
      </c>
      <c r="I12" s="408">
        <f t="shared" si="2"/>
        <v>5.369512464151776</v>
      </c>
      <c r="J12" s="409">
        <f t="shared" si="1"/>
        <v>5.4264187239499844</v>
      </c>
      <c r="K12" s="405">
        <v>7555</v>
      </c>
      <c r="L12" s="405">
        <v>6460</v>
      </c>
      <c r="M12" s="410">
        <f t="shared" si="6"/>
        <v>-1095</v>
      </c>
      <c r="N12" s="411">
        <f t="shared" si="3"/>
        <v>6.9085655239262227</v>
      </c>
      <c r="O12" s="409">
        <f t="shared" si="4"/>
        <v>7.019602729604034</v>
      </c>
    </row>
    <row r="13" spans="1:15" ht="22.8">
      <c r="A13" s="403">
        <v>5</v>
      </c>
      <c r="B13" s="404" t="s">
        <v>279</v>
      </c>
      <c r="C13" s="403">
        <v>11426</v>
      </c>
      <c r="D13" s="405">
        <v>11108</v>
      </c>
      <c r="E13" s="406">
        <f t="shared" si="5"/>
        <v>-318</v>
      </c>
      <c r="F13" s="403">
        <v>17917</v>
      </c>
      <c r="G13" s="405">
        <v>17370</v>
      </c>
      <c r="H13" s="407">
        <f t="shared" si="0"/>
        <v>-547</v>
      </c>
      <c r="I13" s="408">
        <f t="shared" si="2"/>
        <v>19.762850209574236</v>
      </c>
      <c r="J13" s="409">
        <f t="shared" si="1"/>
        <v>19.88961663536848</v>
      </c>
      <c r="K13" s="405">
        <v>11184</v>
      </c>
      <c r="L13" s="405">
        <v>8521</v>
      </c>
      <c r="M13" s="410">
        <f t="shared" si="6"/>
        <v>-2663</v>
      </c>
      <c r="N13" s="411">
        <f t="shared" si="3"/>
        <v>10.227054509542141</v>
      </c>
      <c r="O13" s="409">
        <f t="shared" si="4"/>
        <v>9.2591385230581995</v>
      </c>
    </row>
    <row r="14" spans="1:15" ht="22.8">
      <c r="A14" s="403">
        <v>6</v>
      </c>
      <c r="B14" s="404" t="s">
        <v>280</v>
      </c>
      <c r="C14" s="403">
        <v>802</v>
      </c>
      <c r="D14" s="405">
        <v>785</v>
      </c>
      <c r="E14" s="406">
        <f t="shared" si="5"/>
        <v>-17</v>
      </c>
      <c r="F14" s="403">
        <v>950</v>
      </c>
      <c r="G14" s="405">
        <v>903</v>
      </c>
      <c r="H14" s="407">
        <f t="shared" si="0"/>
        <v>-47</v>
      </c>
      <c r="I14" s="408">
        <f t="shared" si="2"/>
        <v>1.0478711669975733</v>
      </c>
      <c r="J14" s="409">
        <f t="shared" si="1"/>
        <v>1.0339852516832317</v>
      </c>
      <c r="K14" s="405">
        <v>1026</v>
      </c>
      <c r="L14" s="405">
        <v>375</v>
      </c>
      <c r="M14" s="410">
        <f t="shared" si="6"/>
        <v>-651</v>
      </c>
      <c r="N14" s="411">
        <f t="shared" si="3"/>
        <v>0.93821154567151621</v>
      </c>
      <c r="O14" s="409">
        <f t="shared" si="4"/>
        <v>0.40748467857608556</v>
      </c>
    </row>
    <row r="15" spans="1:15" ht="24.6" customHeight="1">
      <c r="A15" s="403">
        <v>7</v>
      </c>
      <c r="B15" s="404" t="s">
        <v>281</v>
      </c>
      <c r="C15" s="403">
        <v>12097</v>
      </c>
      <c r="D15" s="405">
        <v>11840</v>
      </c>
      <c r="E15" s="406">
        <f t="shared" si="5"/>
        <v>-257</v>
      </c>
      <c r="F15" s="403">
        <v>17160</v>
      </c>
      <c r="G15" s="405">
        <v>17461</v>
      </c>
      <c r="H15" s="407">
        <f t="shared" si="0"/>
        <v>301</v>
      </c>
      <c r="I15" s="408">
        <f t="shared" si="2"/>
        <v>18.927862342819324</v>
      </c>
      <c r="J15" s="409">
        <f t="shared" si="1"/>
        <v>19.993816699491596</v>
      </c>
      <c r="K15" s="405">
        <v>22421</v>
      </c>
      <c r="L15" s="405">
        <v>20996</v>
      </c>
      <c r="M15" s="410">
        <f t="shared" si="6"/>
        <v>-1425</v>
      </c>
      <c r="N15" s="411">
        <f t="shared" si="3"/>
        <v>20.502574137915268</v>
      </c>
      <c r="O15" s="409">
        <f t="shared" si="4"/>
        <v>22.814795497022644</v>
      </c>
    </row>
    <row r="16" spans="1:15" ht="22.8">
      <c r="A16" s="403">
        <v>8</v>
      </c>
      <c r="B16" s="404" t="s">
        <v>282</v>
      </c>
      <c r="C16" s="403">
        <v>3517</v>
      </c>
      <c r="D16" s="405">
        <v>3410</v>
      </c>
      <c r="E16" s="406">
        <f t="shared" si="5"/>
        <v>-107</v>
      </c>
      <c r="F16" s="403">
        <v>5190</v>
      </c>
      <c r="G16" s="405">
        <v>5109</v>
      </c>
      <c r="H16" s="407">
        <f t="shared" si="0"/>
        <v>-81</v>
      </c>
      <c r="I16" s="408">
        <f t="shared" si="2"/>
        <v>5.7246856386499001</v>
      </c>
      <c r="J16" s="409">
        <f t="shared" si="1"/>
        <v>5.8500893143406767</v>
      </c>
      <c r="K16" s="405">
        <v>18566</v>
      </c>
      <c r="L16" s="405">
        <v>13698</v>
      </c>
      <c r="M16" s="410">
        <f t="shared" si="6"/>
        <v>-4868</v>
      </c>
      <c r="N16" s="411">
        <f t="shared" si="3"/>
        <v>16.977422570114395</v>
      </c>
      <c r="O16" s="409">
        <f t="shared" si="4"/>
        <v>14.884600339027251</v>
      </c>
    </row>
    <row r="17" spans="1:15">
      <c r="A17" s="403">
        <v>9</v>
      </c>
      <c r="B17" s="404" t="s">
        <v>283</v>
      </c>
      <c r="C17" s="403">
        <v>5254</v>
      </c>
      <c r="D17" s="405">
        <v>5141</v>
      </c>
      <c r="E17" s="406">
        <f t="shared" si="5"/>
        <v>-113</v>
      </c>
      <c r="F17" s="403">
        <v>7802</v>
      </c>
      <c r="G17" s="405">
        <v>7730</v>
      </c>
      <c r="H17" s="407">
        <f t="shared" si="0"/>
        <v>-72</v>
      </c>
      <c r="I17" s="408">
        <f t="shared" si="2"/>
        <v>8.6057798367527027</v>
      </c>
      <c r="J17" s="409">
        <f t="shared" si="1"/>
        <v>8.8512801722163701</v>
      </c>
      <c r="K17" s="405">
        <v>33903</v>
      </c>
      <c r="L17" s="405">
        <v>27492</v>
      </c>
      <c r="M17" s="410">
        <f t="shared" si="6"/>
        <v>-6411</v>
      </c>
      <c r="N17" s="411">
        <f t="shared" si="3"/>
        <v>31.002130636356156</v>
      </c>
      <c r="O17" s="409">
        <f t="shared" si="4"/>
        <v>29.873516755769984</v>
      </c>
    </row>
    <row r="18" spans="1:15" ht="14.4" thickBot="1">
      <c r="A18" s="412">
        <v>10</v>
      </c>
      <c r="B18" s="413" t="s">
        <v>284</v>
      </c>
      <c r="C18" s="412">
        <v>41</v>
      </c>
      <c r="D18" s="414">
        <v>30</v>
      </c>
      <c r="E18" s="415">
        <f t="shared" si="5"/>
        <v>-11</v>
      </c>
      <c r="F18" s="412">
        <v>89</v>
      </c>
      <c r="G18" s="414">
        <v>70</v>
      </c>
      <c r="H18" s="416">
        <f t="shared" si="0"/>
        <v>-19</v>
      </c>
      <c r="I18" s="417">
        <f t="shared" si="2"/>
        <v>9.8168983013456876E-2</v>
      </c>
      <c r="J18" s="418">
        <f t="shared" si="1"/>
        <v>8.0153895479320295E-2</v>
      </c>
      <c r="K18" s="414">
        <v>0</v>
      </c>
      <c r="L18" s="414">
        <v>170</v>
      </c>
      <c r="M18" s="419">
        <f t="shared" si="6"/>
        <v>170</v>
      </c>
      <c r="N18" s="420">
        <f t="shared" si="3"/>
        <v>0</v>
      </c>
      <c r="O18" s="418">
        <f t="shared" si="4"/>
        <v>0.18472638762115878</v>
      </c>
    </row>
    <row r="19" spans="1:15">
      <c r="A19" s="559" t="s">
        <v>199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</row>
    <row r="22" spans="1:15" ht="16.2" customHeight="1"/>
  </sheetData>
  <mergeCells count="12">
    <mergeCell ref="A6:B6"/>
    <mergeCell ref="A7:B7"/>
    <mergeCell ref="A8:B8"/>
    <mergeCell ref="A19:O19"/>
    <mergeCell ref="N1:O1"/>
    <mergeCell ref="A2:O2"/>
    <mergeCell ref="A4:B5"/>
    <mergeCell ref="C4:E4"/>
    <mergeCell ref="F4:H4"/>
    <mergeCell ref="I4:J4"/>
    <mergeCell ref="K4:M4"/>
    <mergeCell ref="N4:O4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37" zoomScale="120" zoomScaleNormal="120" workbookViewId="0">
      <selection activeCell="G45" sqref="G4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422" t="s">
        <v>163</v>
      </c>
      <c r="B1" s="422"/>
      <c r="C1" s="422"/>
      <c r="D1" s="422"/>
      <c r="E1" s="422"/>
      <c r="F1" s="422"/>
      <c r="G1" s="422"/>
      <c r="H1" s="422"/>
      <c r="I1" s="422"/>
    </row>
    <row r="2" spans="1:14" ht="18" customHeight="1">
      <c r="A2" s="423" t="s">
        <v>201</v>
      </c>
      <c r="B2" s="424"/>
      <c r="C2" s="424"/>
      <c r="D2" s="424"/>
      <c r="E2" s="424"/>
      <c r="F2" s="424"/>
      <c r="G2" s="424"/>
      <c r="H2" s="424"/>
      <c r="I2" s="424"/>
    </row>
    <row r="3" spans="1:14" ht="16.5" customHeight="1">
      <c r="A3" s="424"/>
      <c r="B3" s="424"/>
      <c r="C3" s="424"/>
      <c r="D3" s="424"/>
      <c r="E3" s="424"/>
      <c r="F3" s="424"/>
      <c r="G3" s="424"/>
      <c r="H3" s="424"/>
      <c r="I3" s="424"/>
    </row>
    <row r="4" spans="1:14" ht="13.8" thickBot="1">
      <c r="A4" s="425"/>
      <c r="B4" s="425"/>
      <c r="C4" s="425"/>
      <c r="D4" s="425"/>
      <c r="E4" s="425"/>
      <c r="F4" s="425"/>
      <c r="G4" s="425"/>
      <c r="H4" s="425"/>
      <c r="I4" s="425"/>
      <c r="N4" t="s">
        <v>37</v>
      </c>
    </row>
    <row r="5" spans="1:14" ht="13.8" thickBot="1">
      <c r="A5" s="426" t="s">
        <v>31</v>
      </c>
      <c r="B5" s="429">
        <v>2022</v>
      </c>
      <c r="C5" s="429"/>
      <c r="D5" s="429"/>
      <c r="E5" s="430"/>
      <c r="F5" s="429">
        <v>2023</v>
      </c>
      <c r="G5" s="429"/>
      <c r="H5" s="429"/>
      <c r="I5" s="430"/>
    </row>
    <row r="6" spans="1:14" ht="15.6" customHeight="1">
      <c r="A6" s="427"/>
      <c r="B6" s="431" t="s">
        <v>29</v>
      </c>
      <c r="C6" s="432"/>
      <c r="D6" s="22" t="s">
        <v>169</v>
      </c>
      <c r="E6" s="23" t="s">
        <v>28</v>
      </c>
      <c r="F6" s="431" t="s">
        <v>29</v>
      </c>
      <c r="G6" s="432"/>
      <c r="H6" s="22" t="s">
        <v>169</v>
      </c>
      <c r="I6" s="23" t="s">
        <v>28</v>
      </c>
    </row>
    <row r="7" spans="1:14" ht="13.8" thickBot="1">
      <c r="A7" s="427"/>
      <c r="B7" s="433"/>
      <c r="C7" s="434"/>
      <c r="D7" s="24" t="s">
        <v>170</v>
      </c>
      <c r="E7" s="23" t="s">
        <v>203</v>
      </c>
      <c r="F7" s="433"/>
      <c r="G7" s="434"/>
      <c r="H7" s="24" t="s">
        <v>170</v>
      </c>
      <c r="I7" s="23" t="s">
        <v>37</v>
      </c>
    </row>
    <row r="8" spans="1:14" ht="9" customHeight="1" thickBot="1">
      <c r="A8" s="427"/>
      <c r="B8" s="433"/>
      <c r="C8" s="433"/>
      <c r="D8" s="251" t="s">
        <v>0</v>
      </c>
      <c r="E8" s="23" t="s">
        <v>193</v>
      </c>
      <c r="F8" s="435"/>
      <c r="G8" s="436"/>
      <c r="H8" s="24" t="s">
        <v>0</v>
      </c>
      <c r="I8" s="23" t="s">
        <v>194</v>
      </c>
    </row>
    <row r="9" spans="1:14" ht="34.799999999999997" thickBot="1">
      <c r="A9" s="428"/>
      <c r="B9" s="25">
        <v>44895</v>
      </c>
      <c r="C9" s="26">
        <v>44926</v>
      </c>
      <c r="D9" s="252" t="s">
        <v>202</v>
      </c>
      <c r="E9" s="23" t="s">
        <v>204</v>
      </c>
      <c r="F9" s="25">
        <v>45260</v>
      </c>
      <c r="G9" s="26">
        <v>45291</v>
      </c>
      <c r="H9" s="24" t="s">
        <v>205</v>
      </c>
      <c r="I9" s="23" t="s">
        <v>206</v>
      </c>
    </row>
    <row r="10" spans="1:14" ht="13.8" thickBot="1">
      <c r="A10" s="253" t="s">
        <v>34</v>
      </c>
      <c r="B10" s="254">
        <v>10983</v>
      </c>
      <c r="C10" s="255">
        <v>11244</v>
      </c>
      <c r="D10" s="256">
        <f>C10-B10</f>
        <v>261</v>
      </c>
      <c r="E10" s="257">
        <f>C10/B10*100</f>
        <v>102.37639989074023</v>
      </c>
      <c r="F10" s="258">
        <v>10889</v>
      </c>
      <c r="G10" s="259">
        <v>10955</v>
      </c>
      <c r="H10" s="254">
        <f>G10-F10</f>
        <v>66</v>
      </c>
      <c r="I10" s="260">
        <f t="shared" ref="I10:I32" si="0">G10/F10*100</f>
        <v>100.60611626411975</v>
      </c>
    </row>
    <row r="11" spans="1:14">
      <c r="A11" s="14" t="s">
        <v>14</v>
      </c>
      <c r="B11" s="71">
        <v>1020</v>
      </c>
      <c r="C11" s="80">
        <v>973</v>
      </c>
      <c r="D11" s="81">
        <f>C11-B11</f>
        <v>-47</v>
      </c>
      <c r="E11" s="82">
        <f t="shared" ref="E11:E45" si="1">C11/B11*100</f>
        <v>95.392156862745097</v>
      </c>
      <c r="F11" s="83">
        <v>903</v>
      </c>
      <c r="G11" s="80">
        <v>886</v>
      </c>
      <c r="H11" s="71">
        <f>G11-F11</f>
        <v>-17</v>
      </c>
      <c r="I11" s="82">
        <f t="shared" si="0"/>
        <v>98.117386489479514</v>
      </c>
    </row>
    <row r="12" spans="1:14">
      <c r="A12" s="15" t="s">
        <v>17</v>
      </c>
      <c r="B12" s="72">
        <v>1523</v>
      </c>
      <c r="C12" s="84">
        <v>1605</v>
      </c>
      <c r="D12" s="72">
        <f>C12-B12</f>
        <v>82</v>
      </c>
      <c r="E12" s="85">
        <f t="shared" si="1"/>
        <v>105.38411030860144</v>
      </c>
      <c r="F12" s="86">
        <v>1509</v>
      </c>
      <c r="G12" s="84">
        <v>1550</v>
      </c>
      <c r="H12" s="72">
        <f>G12-F12</f>
        <v>41</v>
      </c>
      <c r="I12" s="85">
        <f t="shared" si="0"/>
        <v>102.7170311464546</v>
      </c>
    </row>
    <row r="13" spans="1:14">
      <c r="A13" s="16" t="s">
        <v>2</v>
      </c>
      <c r="B13" s="72">
        <v>1145</v>
      </c>
      <c r="C13" s="84">
        <v>1167</v>
      </c>
      <c r="D13" s="72">
        <f t="shared" ref="D13:D19" si="2">C13-B13</f>
        <v>22</v>
      </c>
      <c r="E13" s="85">
        <f t="shared" si="1"/>
        <v>101.92139737991266</v>
      </c>
      <c r="F13" s="86">
        <v>1133</v>
      </c>
      <c r="G13" s="84">
        <v>1216</v>
      </c>
      <c r="H13" s="72">
        <f t="shared" ref="H13:H19" si="3">G13-F13</f>
        <v>83</v>
      </c>
      <c r="I13" s="85">
        <f t="shared" si="0"/>
        <v>107.32568402471314</v>
      </c>
    </row>
    <row r="14" spans="1:14">
      <c r="A14" s="16" t="s">
        <v>190</v>
      </c>
      <c r="B14" s="71">
        <v>1632</v>
      </c>
      <c r="C14" s="80">
        <v>1638</v>
      </c>
      <c r="D14" s="72">
        <f t="shared" si="2"/>
        <v>6</v>
      </c>
      <c r="E14" s="82">
        <f t="shared" si="1"/>
        <v>100.36764705882352</v>
      </c>
      <c r="F14" s="83">
        <v>1592</v>
      </c>
      <c r="G14" s="80">
        <v>1613</v>
      </c>
      <c r="H14" s="71">
        <f t="shared" si="3"/>
        <v>21</v>
      </c>
      <c r="I14" s="82">
        <f t="shared" si="0"/>
        <v>101.31909547738694</v>
      </c>
    </row>
    <row r="15" spans="1:14">
      <c r="A15" s="15" t="s">
        <v>18</v>
      </c>
      <c r="B15" s="72">
        <v>719</v>
      </c>
      <c r="C15" s="84">
        <v>735</v>
      </c>
      <c r="D15" s="72">
        <f t="shared" si="2"/>
        <v>16</v>
      </c>
      <c r="E15" s="85">
        <f t="shared" si="1"/>
        <v>102.22531293463145</v>
      </c>
      <c r="F15" s="86">
        <v>727</v>
      </c>
      <c r="G15" s="84">
        <v>726</v>
      </c>
      <c r="H15" s="72">
        <f t="shared" si="3"/>
        <v>-1</v>
      </c>
      <c r="I15" s="85">
        <f t="shared" si="0"/>
        <v>99.862448418156816</v>
      </c>
    </row>
    <row r="16" spans="1:14">
      <c r="A16" s="15" t="s">
        <v>21</v>
      </c>
      <c r="B16" s="72">
        <v>949</v>
      </c>
      <c r="C16" s="84">
        <v>1053</v>
      </c>
      <c r="D16" s="72">
        <f t="shared" si="2"/>
        <v>104</v>
      </c>
      <c r="E16" s="85">
        <f t="shared" si="1"/>
        <v>110.95890410958904</v>
      </c>
      <c r="F16" s="86">
        <v>1089</v>
      </c>
      <c r="G16" s="84">
        <v>1001</v>
      </c>
      <c r="H16" s="72">
        <f t="shared" si="3"/>
        <v>-88</v>
      </c>
      <c r="I16" s="85">
        <f t="shared" si="0"/>
        <v>91.919191919191917</v>
      </c>
    </row>
    <row r="17" spans="1:17">
      <c r="A17" s="15" t="s">
        <v>22</v>
      </c>
      <c r="B17" s="72">
        <v>1036</v>
      </c>
      <c r="C17" s="84">
        <v>1037</v>
      </c>
      <c r="D17" s="72">
        <f t="shared" si="2"/>
        <v>1</v>
      </c>
      <c r="E17" s="85">
        <f t="shared" si="1"/>
        <v>100.09652509652508</v>
      </c>
      <c r="F17" s="86">
        <v>1019</v>
      </c>
      <c r="G17" s="84">
        <v>1034</v>
      </c>
      <c r="H17" s="72">
        <f t="shared" si="3"/>
        <v>15</v>
      </c>
      <c r="I17" s="85">
        <f t="shared" si="0"/>
        <v>101.4720314033366</v>
      </c>
    </row>
    <row r="18" spans="1:17">
      <c r="A18" s="15" t="s">
        <v>13</v>
      </c>
      <c r="B18" s="72">
        <v>1291</v>
      </c>
      <c r="C18" s="84">
        <v>1311</v>
      </c>
      <c r="D18" s="72">
        <f t="shared" si="2"/>
        <v>20</v>
      </c>
      <c r="E18" s="85">
        <f t="shared" si="1"/>
        <v>101.54918667699458</v>
      </c>
      <c r="F18" s="86">
        <v>1277</v>
      </c>
      <c r="G18" s="84">
        <v>1276</v>
      </c>
      <c r="H18" s="72">
        <f t="shared" si="3"/>
        <v>-1</v>
      </c>
      <c r="I18" s="85">
        <f t="shared" si="0"/>
        <v>99.921691464369616</v>
      </c>
      <c r="Q18" t="s">
        <v>159</v>
      </c>
    </row>
    <row r="19" spans="1:17" ht="13.8" thickBot="1">
      <c r="A19" s="17" t="s">
        <v>27</v>
      </c>
      <c r="B19" s="71">
        <v>1668</v>
      </c>
      <c r="C19" s="80">
        <v>1725</v>
      </c>
      <c r="D19" s="72">
        <f t="shared" si="2"/>
        <v>57</v>
      </c>
      <c r="E19" s="82">
        <f t="shared" si="1"/>
        <v>103.41726618705036</v>
      </c>
      <c r="F19" s="83">
        <v>1640</v>
      </c>
      <c r="G19" s="80">
        <v>1653</v>
      </c>
      <c r="H19" s="71">
        <f t="shared" si="3"/>
        <v>13</v>
      </c>
      <c r="I19" s="82">
        <f t="shared" si="0"/>
        <v>100.79268292682926</v>
      </c>
    </row>
    <row r="20" spans="1:17" ht="13.8" thickBot="1">
      <c r="A20" s="261" t="s">
        <v>35</v>
      </c>
      <c r="B20" s="262">
        <v>9852</v>
      </c>
      <c r="C20" s="263">
        <v>9836</v>
      </c>
      <c r="D20" s="254">
        <f>C20-B20</f>
        <v>-16</v>
      </c>
      <c r="E20" s="264">
        <f t="shared" si="1"/>
        <v>99.837596427121397</v>
      </c>
      <c r="F20" s="265">
        <v>9153</v>
      </c>
      <c r="G20" s="263">
        <v>9274</v>
      </c>
      <c r="H20" s="262">
        <f>G20-F20</f>
        <v>121</v>
      </c>
      <c r="I20" s="266">
        <f t="shared" si="0"/>
        <v>101.32197093849011</v>
      </c>
    </row>
    <row r="21" spans="1:17">
      <c r="A21" s="14" t="s">
        <v>1</v>
      </c>
      <c r="B21" s="71">
        <v>1812</v>
      </c>
      <c r="C21" s="80">
        <v>1747</v>
      </c>
      <c r="D21" s="71">
        <f>C21-B21</f>
        <v>-65</v>
      </c>
      <c r="E21" s="82">
        <f t="shared" si="1"/>
        <v>96.412803532008823</v>
      </c>
      <c r="F21" s="83">
        <v>1748</v>
      </c>
      <c r="G21" s="80">
        <v>1761</v>
      </c>
      <c r="H21" s="71">
        <f>G21-F21</f>
        <v>13</v>
      </c>
      <c r="I21" s="82">
        <f t="shared" si="0"/>
        <v>100.7437070938215</v>
      </c>
    </row>
    <row r="22" spans="1:17">
      <c r="A22" s="15" t="s">
        <v>16</v>
      </c>
      <c r="B22" s="72">
        <v>1266</v>
      </c>
      <c r="C22" s="84">
        <v>1282</v>
      </c>
      <c r="D22" s="72">
        <f>C22-B22</f>
        <v>16</v>
      </c>
      <c r="E22" s="85">
        <f t="shared" si="1"/>
        <v>101.26382306477093</v>
      </c>
      <c r="F22" s="86">
        <v>1292</v>
      </c>
      <c r="G22" s="84">
        <v>1302</v>
      </c>
      <c r="H22" s="72">
        <f>G22-F22</f>
        <v>10</v>
      </c>
      <c r="I22" s="85">
        <f t="shared" si="0"/>
        <v>100.77399380804954</v>
      </c>
    </row>
    <row r="23" spans="1:17">
      <c r="A23" s="16" t="s">
        <v>3</v>
      </c>
      <c r="B23" s="72">
        <v>2278</v>
      </c>
      <c r="C23" s="84">
        <v>2270</v>
      </c>
      <c r="D23" s="72">
        <f t="shared" ref="D23:D26" si="4">C23-B23</f>
        <v>-8</v>
      </c>
      <c r="E23" s="85">
        <f t="shared" si="1"/>
        <v>99.648814749780513</v>
      </c>
      <c r="F23" s="86">
        <v>1959</v>
      </c>
      <c r="G23" s="84">
        <v>1948</v>
      </c>
      <c r="H23" s="72">
        <f t="shared" ref="H23:H26" si="5">G23-F23</f>
        <v>-11</v>
      </c>
      <c r="I23" s="85">
        <f t="shared" si="0"/>
        <v>99.438489025012771</v>
      </c>
    </row>
    <row r="24" spans="1:17">
      <c r="A24" s="18" t="s">
        <v>20</v>
      </c>
      <c r="B24" s="71">
        <v>1639</v>
      </c>
      <c r="C24" s="80">
        <v>1681</v>
      </c>
      <c r="D24" s="72">
        <f t="shared" si="4"/>
        <v>42</v>
      </c>
      <c r="E24" s="82">
        <f t="shared" si="1"/>
        <v>102.56253813300793</v>
      </c>
      <c r="F24" s="83">
        <v>1495</v>
      </c>
      <c r="G24" s="80">
        <v>1530</v>
      </c>
      <c r="H24" s="71">
        <f t="shared" si="5"/>
        <v>35</v>
      </c>
      <c r="I24" s="82">
        <f t="shared" si="0"/>
        <v>102.34113712374582</v>
      </c>
    </row>
    <row r="25" spans="1:17">
      <c r="A25" s="15" t="s">
        <v>4</v>
      </c>
      <c r="B25" s="72">
        <v>1322</v>
      </c>
      <c r="C25" s="84">
        <v>1298</v>
      </c>
      <c r="D25" s="72">
        <f t="shared" si="4"/>
        <v>-24</v>
      </c>
      <c r="E25" s="85">
        <f t="shared" si="1"/>
        <v>98.184568835098347</v>
      </c>
      <c r="F25" s="86">
        <v>1209</v>
      </c>
      <c r="G25" s="84">
        <v>1243</v>
      </c>
      <c r="H25" s="72">
        <f t="shared" si="5"/>
        <v>34</v>
      </c>
      <c r="I25" s="85">
        <f t="shared" si="0"/>
        <v>102.81224152191895</v>
      </c>
    </row>
    <row r="26" spans="1:17" ht="13.8" thickBot="1">
      <c r="A26" s="19" t="s">
        <v>7</v>
      </c>
      <c r="B26" s="74">
        <v>1535</v>
      </c>
      <c r="C26" s="87">
        <v>1558</v>
      </c>
      <c r="D26" s="74">
        <f t="shared" si="4"/>
        <v>23</v>
      </c>
      <c r="E26" s="88">
        <f t="shared" si="1"/>
        <v>101.49837133550488</v>
      </c>
      <c r="F26" s="89">
        <v>1450</v>
      </c>
      <c r="G26" s="87">
        <v>1490</v>
      </c>
      <c r="H26" s="74">
        <f t="shared" si="5"/>
        <v>40</v>
      </c>
      <c r="I26" s="88">
        <f t="shared" si="0"/>
        <v>102.75862068965517</v>
      </c>
    </row>
    <row r="27" spans="1:17" ht="13.8" thickBot="1">
      <c r="A27" s="267" t="s">
        <v>36</v>
      </c>
      <c r="B27" s="268">
        <v>14779</v>
      </c>
      <c r="C27" s="269">
        <v>14975</v>
      </c>
      <c r="D27" s="262">
        <f>C27-B27</f>
        <v>196</v>
      </c>
      <c r="E27" s="264">
        <f t="shared" si="1"/>
        <v>101.32620610325462</v>
      </c>
      <c r="F27" s="265">
        <v>14832</v>
      </c>
      <c r="G27" s="269">
        <v>15225</v>
      </c>
      <c r="H27" s="262">
        <f>G27-F27</f>
        <v>393</v>
      </c>
      <c r="I27" s="266">
        <f t="shared" si="0"/>
        <v>102.64967637540454</v>
      </c>
    </row>
    <row r="28" spans="1:17">
      <c r="A28" s="15" t="s">
        <v>15</v>
      </c>
      <c r="B28" s="72">
        <v>1501</v>
      </c>
      <c r="C28" s="84">
        <v>1510</v>
      </c>
      <c r="D28" s="72">
        <f>C28-B28</f>
        <v>9</v>
      </c>
      <c r="E28" s="85">
        <f t="shared" si="1"/>
        <v>100.59960026648899</v>
      </c>
      <c r="F28" s="86">
        <v>1561</v>
      </c>
      <c r="G28" s="84">
        <v>1593</v>
      </c>
      <c r="H28" s="72">
        <f>G28-F28</f>
        <v>32</v>
      </c>
      <c r="I28" s="85">
        <f t="shared" si="0"/>
        <v>102.04996796925047</v>
      </c>
    </row>
    <row r="29" spans="1:17">
      <c r="A29" s="15" t="s">
        <v>19</v>
      </c>
      <c r="B29" s="72">
        <v>5419</v>
      </c>
      <c r="C29" s="84">
        <v>5399</v>
      </c>
      <c r="D29" s="72">
        <f>C29-B29</f>
        <v>-20</v>
      </c>
      <c r="E29" s="85">
        <f t="shared" si="1"/>
        <v>99.630928215537921</v>
      </c>
      <c r="F29" s="86">
        <v>5257</v>
      </c>
      <c r="G29" s="84">
        <v>5298</v>
      </c>
      <c r="H29" s="72">
        <f>G29-F29</f>
        <v>41</v>
      </c>
      <c r="I29" s="85">
        <f t="shared" si="0"/>
        <v>100.77991249762222</v>
      </c>
    </row>
    <row r="30" spans="1:17">
      <c r="A30" s="14" t="s">
        <v>25</v>
      </c>
      <c r="B30" s="71">
        <v>2993</v>
      </c>
      <c r="C30" s="80">
        <v>3174</v>
      </c>
      <c r="D30" s="71">
        <f t="shared" ref="D30:D36" si="6">C30-B30</f>
        <v>181</v>
      </c>
      <c r="E30" s="82">
        <f t="shared" si="1"/>
        <v>106.04744403608419</v>
      </c>
      <c r="F30" s="83">
        <v>3157</v>
      </c>
      <c r="G30" s="80">
        <v>3338</v>
      </c>
      <c r="H30" s="71">
        <f t="shared" ref="H30:H36" si="7">G30-F30</f>
        <v>181</v>
      </c>
      <c r="I30" s="82">
        <f t="shared" si="0"/>
        <v>105.73329109914475</v>
      </c>
    </row>
    <row r="31" spans="1:17">
      <c r="A31" s="16" t="s">
        <v>102</v>
      </c>
      <c r="B31" s="72">
        <v>1416</v>
      </c>
      <c r="C31" s="84">
        <v>1431</v>
      </c>
      <c r="D31" s="72">
        <f t="shared" si="6"/>
        <v>15</v>
      </c>
      <c r="E31" s="85">
        <f t="shared" si="1"/>
        <v>101.05932203389831</v>
      </c>
      <c r="F31" s="86">
        <v>1369</v>
      </c>
      <c r="G31" s="84">
        <v>1405</v>
      </c>
      <c r="H31" s="72">
        <f t="shared" si="7"/>
        <v>36</v>
      </c>
      <c r="I31" s="85">
        <f t="shared" si="0"/>
        <v>102.62965668371073</v>
      </c>
    </row>
    <row r="32" spans="1:17">
      <c r="A32" s="16" t="s">
        <v>103</v>
      </c>
      <c r="B32" s="72">
        <v>1599</v>
      </c>
      <c r="C32" s="84">
        <v>1595</v>
      </c>
      <c r="D32" s="72">
        <f t="shared" si="6"/>
        <v>-4</v>
      </c>
      <c r="E32" s="85">
        <f t="shared" si="1"/>
        <v>99.749843652282678</v>
      </c>
      <c r="F32" s="86">
        <v>1630</v>
      </c>
      <c r="G32" s="84">
        <v>1643</v>
      </c>
      <c r="H32" s="72">
        <f t="shared" si="7"/>
        <v>13</v>
      </c>
      <c r="I32" s="85">
        <f t="shared" si="0"/>
        <v>100.79754601226993</v>
      </c>
    </row>
    <row r="33" spans="1:9" ht="13.8" thickBot="1">
      <c r="A33" s="14" t="s">
        <v>26</v>
      </c>
      <c r="B33" s="71">
        <v>1851</v>
      </c>
      <c r="C33" s="80">
        <v>1866</v>
      </c>
      <c r="D33" s="71">
        <f t="shared" si="6"/>
        <v>15</v>
      </c>
      <c r="E33" s="82">
        <f t="shared" si="1"/>
        <v>100.81037277147489</v>
      </c>
      <c r="F33" s="83">
        <v>1858</v>
      </c>
      <c r="G33" s="80">
        <v>1948</v>
      </c>
      <c r="H33" s="71">
        <f t="shared" si="7"/>
        <v>90</v>
      </c>
      <c r="I33" s="82">
        <f t="shared" ref="I33:I45" si="8">G33/F33*100</f>
        <v>104.84391819160388</v>
      </c>
    </row>
    <row r="34" spans="1:9" ht="13.8" thickBot="1">
      <c r="A34" s="261" t="s">
        <v>32</v>
      </c>
      <c r="B34" s="262">
        <v>11357</v>
      </c>
      <c r="C34" s="263">
        <v>11495</v>
      </c>
      <c r="D34" s="262">
        <f t="shared" si="6"/>
        <v>138</v>
      </c>
      <c r="E34" s="264">
        <f t="shared" si="1"/>
        <v>101.21510962402043</v>
      </c>
      <c r="F34" s="265">
        <v>11069</v>
      </c>
      <c r="G34" s="263">
        <v>11239</v>
      </c>
      <c r="H34" s="262">
        <f t="shared" si="7"/>
        <v>170</v>
      </c>
      <c r="I34" s="266">
        <f t="shared" si="8"/>
        <v>101.535820760683</v>
      </c>
    </row>
    <row r="35" spans="1:9">
      <c r="A35" s="14" t="s">
        <v>5</v>
      </c>
      <c r="B35" s="71">
        <v>797</v>
      </c>
      <c r="C35" s="80">
        <v>791</v>
      </c>
      <c r="D35" s="71">
        <f t="shared" si="6"/>
        <v>-6</v>
      </c>
      <c r="E35" s="82">
        <f t="shared" si="1"/>
        <v>99.247176913425349</v>
      </c>
      <c r="F35" s="83">
        <v>770</v>
      </c>
      <c r="G35" s="80">
        <v>778</v>
      </c>
      <c r="H35" s="71">
        <f t="shared" si="7"/>
        <v>8</v>
      </c>
      <c r="I35" s="82">
        <f t="shared" si="8"/>
        <v>101.03896103896103</v>
      </c>
    </row>
    <row r="36" spans="1:9">
      <c r="A36" s="15" t="s">
        <v>23</v>
      </c>
      <c r="B36" s="72">
        <v>2204</v>
      </c>
      <c r="C36" s="84">
        <v>2226</v>
      </c>
      <c r="D36" s="72">
        <f t="shared" si="6"/>
        <v>22</v>
      </c>
      <c r="E36" s="85">
        <f t="shared" si="1"/>
        <v>100.99818511796734</v>
      </c>
      <c r="F36" s="86">
        <v>2144</v>
      </c>
      <c r="G36" s="84">
        <v>2173</v>
      </c>
      <c r="H36" s="72">
        <f t="shared" si="7"/>
        <v>29</v>
      </c>
      <c r="I36" s="85">
        <f t="shared" si="8"/>
        <v>101.3526119402985</v>
      </c>
    </row>
    <row r="37" spans="1:9">
      <c r="A37" s="14" t="s">
        <v>6</v>
      </c>
      <c r="B37" s="71">
        <v>1529</v>
      </c>
      <c r="C37" s="80">
        <v>1531</v>
      </c>
      <c r="D37" s="71">
        <f>C37-B37</f>
        <v>2</v>
      </c>
      <c r="E37" s="82">
        <f t="shared" si="1"/>
        <v>100.13080444735121</v>
      </c>
      <c r="F37" s="83">
        <v>1454</v>
      </c>
      <c r="G37" s="80">
        <v>1443</v>
      </c>
      <c r="H37" s="71">
        <f>G37-F37</f>
        <v>-11</v>
      </c>
      <c r="I37" s="82">
        <f t="shared" si="8"/>
        <v>99.243466299862447</v>
      </c>
    </row>
    <row r="38" spans="1:9">
      <c r="A38" s="15" t="s">
        <v>24</v>
      </c>
      <c r="B38" s="72">
        <v>1405</v>
      </c>
      <c r="C38" s="84">
        <v>1395</v>
      </c>
      <c r="D38" s="72">
        <f>C38-B38</f>
        <v>-10</v>
      </c>
      <c r="E38" s="85">
        <f t="shared" si="1"/>
        <v>99.288256227758012</v>
      </c>
      <c r="F38" s="86">
        <v>1317</v>
      </c>
      <c r="G38" s="84">
        <v>1370</v>
      </c>
      <c r="H38" s="72">
        <f>G38-F38</f>
        <v>53</v>
      </c>
      <c r="I38" s="85">
        <f t="shared" si="8"/>
        <v>104.02429764616552</v>
      </c>
    </row>
    <row r="39" spans="1:9">
      <c r="A39" s="15" t="s">
        <v>8</v>
      </c>
      <c r="B39" s="72">
        <v>1006</v>
      </c>
      <c r="C39" s="84">
        <v>1048</v>
      </c>
      <c r="D39" s="72">
        <f>C39-B39</f>
        <v>42</v>
      </c>
      <c r="E39" s="85">
        <f t="shared" si="1"/>
        <v>104.17495029821073</v>
      </c>
      <c r="F39" s="86">
        <v>973</v>
      </c>
      <c r="G39" s="84">
        <v>1025</v>
      </c>
      <c r="H39" s="72">
        <f>G39-F39</f>
        <v>52</v>
      </c>
      <c r="I39" s="85">
        <f t="shared" si="8"/>
        <v>105.34429599177801</v>
      </c>
    </row>
    <row r="40" spans="1:9">
      <c r="A40" s="15" t="s">
        <v>9</v>
      </c>
      <c r="B40" s="72">
        <v>1340</v>
      </c>
      <c r="C40" s="84">
        <v>1401</v>
      </c>
      <c r="D40" s="72">
        <f t="shared" ref="D40:D44" si="9">C40-B40</f>
        <v>61</v>
      </c>
      <c r="E40" s="85">
        <f t="shared" si="1"/>
        <v>104.55223880597015</v>
      </c>
      <c r="F40" s="86">
        <v>1420</v>
      </c>
      <c r="G40" s="84">
        <v>1442</v>
      </c>
      <c r="H40" s="72">
        <f t="shared" ref="H40:H44" si="10">G40-F40</f>
        <v>22</v>
      </c>
      <c r="I40" s="85">
        <f t="shared" si="8"/>
        <v>101.54929577464789</v>
      </c>
    </row>
    <row r="41" spans="1:9">
      <c r="A41" s="15" t="s">
        <v>10</v>
      </c>
      <c r="B41" s="72">
        <v>1767</v>
      </c>
      <c r="C41" s="84">
        <v>1804</v>
      </c>
      <c r="D41" s="72">
        <f t="shared" si="9"/>
        <v>37</v>
      </c>
      <c r="E41" s="85">
        <f t="shared" si="1"/>
        <v>102.09394453876628</v>
      </c>
      <c r="F41" s="86">
        <v>1751</v>
      </c>
      <c r="G41" s="84">
        <v>1771</v>
      </c>
      <c r="H41" s="72">
        <f t="shared" si="10"/>
        <v>20</v>
      </c>
      <c r="I41" s="85">
        <f t="shared" si="8"/>
        <v>101.14220445459736</v>
      </c>
    </row>
    <row r="42" spans="1:9" ht="13.8" thickBot="1">
      <c r="A42" s="20" t="s">
        <v>12</v>
      </c>
      <c r="B42" s="71">
        <v>1309</v>
      </c>
      <c r="C42" s="80">
        <v>1299</v>
      </c>
      <c r="D42" s="71">
        <f t="shared" si="9"/>
        <v>-10</v>
      </c>
      <c r="E42" s="82">
        <f t="shared" si="1"/>
        <v>99.236058059587478</v>
      </c>
      <c r="F42" s="83">
        <v>1240</v>
      </c>
      <c r="G42" s="80">
        <v>1237</v>
      </c>
      <c r="H42" s="71">
        <f t="shared" si="10"/>
        <v>-3</v>
      </c>
      <c r="I42" s="82">
        <f t="shared" si="8"/>
        <v>99.758064516129025</v>
      </c>
    </row>
    <row r="43" spans="1:9" ht="13.8" thickBot="1">
      <c r="A43" s="261" t="s">
        <v>33</v>
      </c>
      <c r="B43" s="262">
        <v>6466</v>
      </c>
      <c r="C43" s="263">
        <v>6402</v>
      </c>
      <c r="D43" s="262">
        <f t="shared" si="9"/>
        <v>-64</v>
      </c>
      <c r="E43" s="264">
        <f t="shared" si="1"/>
        <v>99.010207237859575</v>
      </c>
      <c r="F43" s="265">
        <v>6338</v>
      </c>
      <c r="G43" s="263">
        <v>6277</v>
      </c>
      <c r="H43" s="262">
        <f t="shared" si="10"/>
        <v>-61</v>
      </c>
      <c r="I43" s="266">
        <f t="shared" si="8"/>
        <v>99.037551278005679</v>
      </c>
    </row>
    <row r="44" spans="1:9" ht="14.25" customHeight="1" thickBot="1">
      <c r="A44" s="20" t="s">
        <v>11</v>
      </c>
      <c r="B44" s="71">
        <v>6466</v>
      </c>
      <c r="C44" s="80">
        <v>6402</v>
      </c>
      <c r="D44" s="71">
        <f t="shared" si="9"/>
        <v>-64</v>
      </c>
      <c r="E44" s="82">
        <f t="shared" si="1"/>
        <v>99.010207237859575</v>
      </c>
      <c r="F44" s="83">
        <v>6338</v>
      </c>
      <c r="G44" s="80">
        <v>6277</v>
      </c>
      <c r="H44" s="71">
        <f t="shared" si="10"/>
        <v>-61</v>
      </c>
      <c r="I44" s="82">
        <f t="shared" si="8"/>
        <v>99.037551278005679</v>
      </c>
    </row>
    <row r="45" spans="1:9" ht="13.8" thickBot="1">
      <c r="A45" s="258" t="s">
        <v>30</v>
      </c>
      <c r="B45" s="258">
        <v>53437</v>
      </c>
      <c r="C45" s="259">
        <v>53952</v>
      </c>
      <c r="D45" s="254">
        <f>D43+D34+D27+D20+D10</f>
        <v>515</v>
      </c>
      <c r="E45" s="260">
        <f t="shared" si="1"/>
        <v>100.96375170761831</v>
      </c>
      <c r="F45" s="258">
        <v>52281</v>
      </c>
      <c r="G45" s="259">
        <v>52970</v>
      </c>
      <c r="H45" s="254">
        <f t="shared" ref="H45" si="11">H43+H34+H27+H20+H10</f>
        <v>689</v>
      </c>
      <c r="I45" s="260">
        <f t="shared" si="8"/>
        <v>101.31787838794209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199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22" zoomScale="110" zoomScaleNormal="110" workbookViewId="0">
      <selection activeCell="D9" sqref="D9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3.218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9.33203125" customWidth="1"/>
  </cols>
  <sheetData>
    <row r="1" spans="1:13">
      <c r="A1" s="422" t="s">
        <v>162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3" ht="18" customHeight="1">
      <c r="A2" s="437" t="s">
        <v>207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3" ht="16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426" t="s">
        <v>165</v>
      </c>
      <c r="B5" s="429">
        <v>2022</v>
      </c>
      <c r="C5" s="429"/>
      <c r="D5" s="429"/>
      <c r="E5" s="430"/>
      <c r="F5" s="429">
        <v>2023</v>
      </c>
      <c r="G5" s="429"/>
      <c r="H5" s="429"/>
      <c r="I5" s="430"/>
      <c r="J5" s="440" t="s">
        <v>41</v>
      </c>
      <c r="K5" s="440"/>
      <c r="L5" s="441"/>
    </row>
    <row r="6" spans="1:13" ht="19.2" customHeight="1">
      <c r="A6" s="427"/>
      <c r="B6" s="431" t="s">
        <v>29</v>
      </c>
      <c r="C6" s="432"/>
      <c r="D6" s="22" t="s">
        <v>168</v>
      </c>
      <c r="E6" s="23" t="s">
        <v>28</v>
      </c>
      <c r="F6" s="431" t="s">
        <v>29</v>
      </c>
      <c r="G6" s="432"/>
      <c r="H6" s="22" t="s">
        <v>168</v>
      </c>
      <c r="I6" s="23" t="s">
        <v>28</v>
      </c>
      <c r="J6" s="442" t="s">
        <v>40</v>
      </c>
      <c r="K6" s="443"/>
      <c r="L6" s="444"/>
    </row>
    <row r="7" spans="1:13" ht="19.8" customHeight="1">
      <c r="A7" s="427"/>
      <c r="B7" s="433"/>
      <c r="C7" s="434"/>
      <c r="D7" s="24" t="s">
        <v>171</v>
      </c>
      <c r="E7" s="23" t="s">
        <v>203</v>
      </c>
      <c r="F7" s="433"/>
      <c r="G7" s="434"/>
      <c r="H7" s="24" t="s">
        <v>171</v>
      </c>
      <c r="I7" s="23" t="s">
        <v>203</v>
      </c>
      <c r="J7" s="445"/>
      <c r="K7" s="446"/>
      <c r="L7" s="447"/>
    </row>
    <row r="8" spans="1:13" ht="21.6" customHeight="1" thickBot="1">
      <c r="A8" s="427"/>
      <c r="B8" s="433"/>
      <c r="C8" s="434"/>
      <c r="D8" s="24" t="s">
        <v>0</v>
      </c>
      <c r="E8" s="23">
        <v>2022</v>
      </c>
      <c r="F8" s="435"/>
      <c r="G8" s="436"/>
      <c r="H8" s="24" t="s">
        <v>0</v>
      </c>
      <c r="I8" s="23">
        <v>2023</v>
      </c>
      <c r="J8" s="448"/>
      <c r="K8" s="449"/>
      <c r="L8" s="450"/>
    </row>
    <row r="9" spans="1:13" ht="36.6" customHeight="1" thickBot="1">
      <c r="A9" s="439"/>
      <c r="B9" s="44">
        <v>44895</v>
      </c>
      <c r="C9" s="45">
        <v>44926</v>
      </c>
      <c r="D9" s="24" t="s">
        <v>208</v>
      </c>
      <c r="E9" s="23" t="s">
        <v>204</v>
      </c>
      <c r="F9" s="44">
        <v>45260</v>
      </c>
      <c r="G9" s="45">
        <v>45291</v>
      </c>
      <c r="H9" s="24" t="s">
        <v>205</v>
      </c>
      <c r="I9" s="23" t="s">
        <v>209</v>
      </c>
      <c r="J9" s="41" t="s">
        <v>210</v>
      </c>
      <c r="K9" s="42" t="s">
        <v>211</v>
      </c>
      <c r="L9" s="43" t="s">
        <v>212</v>
      </c>
    </row>
    <row r="10" spans="1:13" ht="23.25" customHeight="1" thickBot="1">
      <c r="A10" s="258" t="s">
        <v>39</v>
      </c>
      <c r="B10" s="270">
        <v>53437</v>
      </c>
      <c r="C10" s="271">
        <v>53952</v>
      </c>
      <c r="D10" s="272">
        <f t="shared" ref="D10:D33" si="0">C10-B10</f>
        <v>515</v>
      </c>
      <c r="E10" s="273">
        <f t="shared" ref="E10:E25" si="1">C10/B10*100</f>
        <v>100.96375170761831</v>
      </c>
      <c r="F10" s="274">
        <v>52281</v>
      </c>
      <c r="G10" s="275">
        <v>52970</v>
      </c>
      <c r="H10" s="274">
        <f t="shared" ref="H10:H25" si="2">G10-F10</f>
        <v>689</v>
      </c>
      <c r="I10" s="276">
        <f t="shared" ref="I10:I25" si="3">G10/F10*100</f>
        <v>101.31787838794209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28389</v>
      </c>
      <c r="C11" s="91">
        <v>28422</v>
      </c>
      <c r="D11" s="92">
        <f t="shared" si="0"/>
        <v>33</v>
      </c>
      <c r="E11" s="93">
        <f t="shared" si="1"/>
        <v>100.11624220648842</v>
      </c>
      <c r="F11" s="94">
        <v>27397</v>
      </c>
      <c r="G11" s="165">
        <v>27452</v>
      </c>
      <c r="H11" s="95">
        <f>G11-F11</f>
        <v>55</v>
      </c>
      <c r="I11" s="96">
        <f t="shared" si="3"/>
        <v>100.20075190714313</v>
      </c>
      <c r="J11" s="97">
        <f>C11/$C$10*100</f>
        <v>52.680160142348754</v>
      </c>
      <c r="K11" s="98">
        <f>F11/$F$10*100</f>
        <v>52.403358772785523</v>
      </c>
      <c r="L11" s="99">
        <f>G11/G10*100</f>
        <v>51.825561638663395</v>
      </c>
      <c r="M11" s="2"/>
    </row>
    <row r="12" spans="1:13" ht="16.5" customHeight="1">
      <c r="A12" s="27" t="s">
        <v>105</v>
      </c>
      <c r="B12" s="100">
        <v>25048</v>
      </c>
      <c r="C12" s="101">
        <v>25530</v>
      </c>
      <c r="D12" s="92">
        <f t="shared" si="0"/>
        <v>482</v>
      </c>
      <c r="E12" s="93">
        <f t="shared" si="1"/>
        <v>101.92430533375918</v>
      </c>
      <c r="F12" s="102">
        <v>24884</v>
      </c>
      <c r="G12" s="166">
        <v>25518</v>
      </c>
      <c r="H12" s="103">
        <f t="shared" si="2"/>
        <v>634</v>
      </c>
      <c r="I12" s="96">
        <f t="shared" si="3"/>
        <v>102.54782189358625</v>
      </c>
      <c r="J12" s="104">
        <f t="shared" ref="J12:J25" si="4">C12/$C$10*100</f>
        <v>47.319839857651246</v>
      </c>
      <c r="K12" s="105">
        <f t="shared" ref="K12:K25" si="5">F12/$F$10*100</f>
        <v>47.596641227214477</v>
      </c>
      <c r="L12" s="99">
        <f>G12/G10*100</f>
        <v>48.174438361336605</v>
      </c>
      <c r="M12" s="2"/>
    </row>
    <row r="13" spans="1:13" ht="15.75" customHeight="1">
      <c r="A13" s="27" t="s">
        <v>49</v>
      </c>
      <c r="B13" s="90">
        <v>48261</v>
      </c>
      <c r="C13" s="91">
        <v>48912</v>
      </c>
      <c r="D13" s="92">
        <f t="shared" si="0"/>
        <v>651</v>
      </c>
      <c r="E13" s="93">
        <f t="shared" si="1"/>
        <v>101.34891527320195</v>
      </c>
      <c r="F13" s="94">
        <v>47581</v>
      </c>
      <c r="G13" s="165">
        <v>48371</v>
      </c>
      <c r="H13" s="103">
        <f t="shared" si="2"/>
        <v>790</v>
      </c>
      <c r="I13" s="96">
        <f t="shared" si="3"/>
        <v>101.66032660095416</v>
      </c>
      <c r="J13" s="104">
        <f t="shared" si="4"/>
        <v>90.658362989323848</v>
      </c>
      <c r="K13" s="105">
        <f t="shared" si="5"/>
        <v>91.010118398653432</v>
      </c>
      <c r="L13" s="106">
        <f t="shared" ref="L13:L25" si="6">G13/$G$10*100</f>
        <v>91.317727015291666</v>
      </c>
      <c r="M13" s="2"/>
    </row>
    <row r="14" spans="1:13" ht="15.75" customHeight="1">
      <c r="A14" s="27" t="s">
        <v>166</v>
      </c>
      <c r="B14" s="90">
        <v>1819</v>
      </c>
      <c r="C14" s="91">
        <v>1847</v>
      </c>
      <c r="D14" s="92">
        <f t="shared" si="0"/>
        <v>28</v>
      </c>
      <c r="E14" s="93">
        <f t="shared" si="1"/>
        <v>101.53930731170972</v>
      </c>
      <c r="F14" s="94">
        <v>1852</v>
      </c>
      <c r="G14" s="165">
        <v>1922</v>
      </c>
      <c r="H14" s="103">
        <f t="shared" si="2"/>
        <v>70</v>
      </c>
      <c r="I14" s="96">
        <f t="shared" si="3"/>
        <v>103.77969762419006</v>
      </c>
      <c r="J14" s="104">
        <f t="shared" si="4"/>
        <v>3.4234134045077109</v>
      </c>
      <c r="K14" s="105">
        <f t="shared" si="5"/>
        <v>3.5423958990837972</v>
      </c>
      <c r="L14" s="106">
        <f t="shared" si="6"/>
        <v>3.6284689446856713</v>
      </c>
      <c r="M14" s="2"/>
    </row>
    <row r="15" spans="1:13" ht="16.5" customHeight="1">
      <c r="A15" s="27" t="s">
        <v>106</v>
      </c>
      <c r="B15" s="90">
        <v>5176</v>
      </c>
      <c r="C15" s="91">
        <v>5040</v>
      </c>
      <c r="D15" s="92">
        <f t="shared" si="0"/>
        <v>-136</v>
      </c>
      <c r="E15" s="93">
        <f t="shared" si="1"/>
        <v>97.3724884080371</v>
      </c>
      <c r="F15" s="94">
        <v>4700</v>
      </c>
      <c r="G15" s="165">
        <v>4599</v>
      </c>
      <c r="H15" s="103">
        <f t="shared" si="2"/>
        <v>-101</v>
      </c>
      <c r="I15" s="96">
        <f t="shared" si="3"/>
        <v>97.851063829787236</v>
      </c>
      <c r="J15" s="104">
        <f t="shared" si="4"/>
        <v>9.3416370106761573</v>
      </c>
      <c r="K15" s="105">
        <f t="shared" si="5"/>
        <v>8.9898816013465694</v>
      </c>
      <c r="L15" s="106">
        <f t="shared" si="6"/>
        <v>8.6822729847083249</v>
      </c>
      <c r="M15" s="2"/>
    </row>
    <row r="16" spans="1:13" ht="16.5" customHeight="1">
      <c r="A16" s="28" t="s">
        <v>107</v>
      </c>
      <c r="B16" s="90">
        <v>7901</v>
      </c>
      <c r="C16" s="91">
        <v>8075</v>
      </c>
      <c r="D16" s="92">
        <f t="shared" si="0"/>
        <v>174</v>
      </c>
      <c r="E16" s="93">
        <f t="shared" si="1"/>
        <v>102.20225287938236</v>
      </c>
      <c r="F16" s="94">
        <v>7879</v>
      </c>
      <c r="G16" s="165">
        <v>8155</v>
      </c>
      <c r="H16" s="103">
        <f t="shared" si="2"/>
        <v>276</v>
      </c>
      <c r="I16" s="96">
        <f t="shared" si="3"/>
        <v>103.50298261200659</v>
      </c>
      <c r="J16" s="104">
        <f t="shared" si="4"/>
        <v>14.967007710557533</v>
      </c>
      <c r="K16" s="105">
        <f t="shared" si="5"/>
        <v>15.070484497236089</v>
      </c>
      <c r="L16" s="106">
        <f t="shared" si="6"/>
        <v>15.395506890692845</v>
      </c>
      <c r="M16" s="2"/>
    </row>
    <row r="17" spans="1:13" ht="16.5" customHeight="1">
      <c r="A17" s="29" t="s">
        <v>108</v>
      </c>
      <c r="B17" s="90">
        <v>45536</v>
      </c>
      <c r="C17" s="91">
        <v>45877</v>
      </c>
      <c r="D17" s="92">
        <f t="shared" si="0"/>
        <v>341</v>
      </c>
      <c r="E17" s="93">
        <f t="shared" si="1"/>
        <v>100.74885804638089</v>
      </c>
      <c r="F17" s="94">
        <v>44402</v>
      </c>
      <c r="G17" s="165">
        <v>44815</v>
      </c>
      <c r="H17" s="103">
        <f t="shared" si="2"/>
        <v>413</v>
      </c>
      <c r="I17" s="96">
        <f t="shared" si="3"/>
        <v>100.93013828205937</v>
      </c>
      <c r="J17" s="104">
        <f t="shared" si="4"/>
        <v>85.032992289442461</v>
      </c>
      <c r="K17" s="105">
        <f t="shared" si="5"/>
        <v>84.929515502763905</v>
      </c>
      <c r="L17" s="106">
        <f t="shared" si="6"/>
        <v>84.604493109307157</v>
      </c>
      <c r="M17" s="2"/>
    </row>
    <row r="18" spans="1:13" ht="15.75" customHeight="1">
      <c r="A18" s="27" t="s">
        <v>109</v>
      </c>
      <c r="B18" s="90">
        <v>20564</v>
      </c>
      <c r="C18" s="91">
        <v>20844</v>
      </c>
      <c r="D18" s="92">
        <f t="shared" si="0"/>
        <v>280</v>
      </c>
      <c r="E18" s="93">
        <f t="shared" si="1"/>
        <v>101.36160280101147</v>
      </c>
      <c r="F18" s="94">
        <v>20048</v>
      </c>
      <c r="G18" s="165">
        <v>20396</v>
      </c>
      <c r="H18" s="103">
        <f t="shared" si="2"/>
        <v>348</v>
      </c>
      <c r="I18" s="96">
        <f t="shared" si="3"/>
        <v>101.73583399840382</v>
      </c>
      <c r="J18" s="104">
        <f t="shared" si="4"/>
        <v>38.634341637010678</v>
      </c>
      <c r="K18" s="105">
        <f t="shared" si="5"/>
        <v>38.346626881658729</v>
      </c>
      <c r="L18" s="106">
        <f t="shared" si="6"/>
        <v>38.504814045686238</v>
      </c>
      <c r="M18" s="2"/>
    </row>
    <row r="19" spans="1:13" ht="16.5" customHeight="1">
      <c r="A19" s="30" t="s">
        <v>110</v>
      </c>
      <c r="B19" s="90">
        <v>32873</v>
      </c>
      <c r="C19" s="107">
        <v>33108</v>
      </c>
      <c r="D19" s="92">
        <f t="shared" si="0"/>
        <v>235</v>
      </c>
      <c r="E19" s="108">
        <f t="shared" si="1"/>
        <v>100.71487238767378</v>
      </c>
      <c r="F19" s="109">
        <v>32233</v>
      </c>
      <c r="G19" s="167">
        <v>32574</v>
      </c>
      <c r="H19" s="103">
        <f t="shared" si="2"/>
        <v>341</v>
      </c>
      <c r="I19" s="110">
        <f t="shared" si="3"/>
        <v>101.05792200539821</v>
      </c>
      <c r="J19" s="111">
        <f t="shared" si="4"/>
        <v>61.365658362989329</v>
      </c>
      <c r="K19" s="112">
        <f t="shared" si="5"/>
        <v>61.653373118341271</v>
      </c>
      <c r="L19" s="113">
        <f t="shared" si="6"/>
        <v>61.495185954313754</v>
      </c>
      <c r="M19" s="2"/>
    </row>
    <row r="20" spans="1:13" ht="28.5" customHeight="1">
      <c r="A20" s="31" t="s">
        <v>48</v>
      </c>
      <c r="B20" s="90">
        <v>1852</v>
      </c>
      <c r="C20" s="101">
        <v>1778</v>
      </c>
      <c r="D20" s="92">
        <f t="shared" si="0"/>
        <v>-74</v>
      </c>
      <c r="E20" s="114">
        <f t="shared" si="1"/>
        <v>96.004319654427647</v>
      </c>
      <c r="F20" s="102">
        <v>1594</v>
      </c>
      <c r="G20" s="166">
        <v>1539</v>
      </c>
      <c r="H20" s="103">
        <f t="shared" si="2"/>
        <v>-55</v>
      </c>
      <c r="I20" s="115">
        <f t="shared" si="3"/>
        <v>96.549560853199495</v>
      </c>
      <c r="J20" s="104">
        <f t="shared" si="4"/>
        <v>3.2955219454329776</v>
      </c>
      <c r="K20" s="105">
        <f t="shared" si="5"/>
        <v>3.0489087813928579</v>
      </c>
      <c r="L20" s="106">
        <f t="shared" si="6"/>
        <v>2.9054181612233339</v>
      </c>
      <c r="M20" s="2"/>
    </row>
    <row r="21" spans="1:13" ht="15" customHeight="1">
      <c r="A21" s="32" t="s">
        <v>126</v>
      </c>
      <c r="B21" s="116">
        <v>1377</v>
      </c>
      <c r="C21" s="117">
        <v>1343</v>
      </c>
      <c r="D21" s="92">
        <f t="shared" si="0"/>
        <v>-34</v>
      </c>
      <c r="E21" s="118">
        <f t="shared" si="1"/>
        <v>97.53086419753086</v>
      </c>
      <c r="F21" s="102">
        <v>1055</v>
      </c>
      <c r="G21" s="166">
        <v>1014</v>
      </c>
      <c r="H21" s="103">
        <f t="shared" si="2"/>
        <v>-41</v>
      </c>
      <c r="I21" s="115">
        <f>G21/F21*100</f>
        <v>96.113744075829388</v>
      </c>
      <c r="J21" s="104">
        <f>C21/$C$10*100</f>
        <v>2.4892497034400951</v>
      </c>
      <c r="K21" s="105">
        <f>F21/$F$10*100</f>
        <v>2.0179415083873682</v>
      </c>
      <c r="L21" s="106">
        <f>G21/$G$10*100</f>
        <v>1.9142911081744385</v>
      </c>
      <c r="M21" s="2"/>
    </row>
    <row r="22" spans="1:13" ht="15" customHeight="1">
      <c r="A22" s="33" t="s">
        <v>125</v>
      </c>
      <c r="B22" s="102">
        <v>18152</v>
      </c>
      <c r="C22" s="117">
        <v>18253</v>
      </c>
      <c r="D22" s="119">
        <f t="shared" si="0"/>
        <v>101</v>
      </c>
      <c r="E22" s="118">
        <f>C22/B22*100</f>
        <v>100.55641251652709</v>
      </c>
      <c r="F22" s="120">
        <v>17924</v>
      </c>
      <c r="G22" s="168">
        <v>18244</v>
      </c>
      <c r="H22" s="103">
        <f t="shared" si="2"/>
        <v>320</v>
      </c>
      <c r="I22" s="115">
        <f>G22/F22*100</f>
        <v>101.78531577772819</v>
      </c>
      <c r="J22" s="104">
        <f>C22/$C$10*100</f>
        <v>33.831924673784101</v>
      </c>
      <c r="K22" s="105">
        <f>F22/$F$10*100</f>
        <v>34.283965494156575</v>
      </c>
      <c r="L22" s="106">
        <f>G22/$G$10*100</f>
        <v>34.442137058712483</v>
      </c>
      <c r="M22" s="2"/>
    </row>
    <row r="23" spans="1:13" ht="14.4" customHeight="1">
      <c r="A23" s="34" t="s">
        <v>127</v>
      </c>
      <c r="B23" s="102">
        <v>8317</v>
      </c>
      <c r="C23" s="101">
        <v>8204</v>
      </c>
      <c r="D23" s="121">
        <f t="shared" si="0"/>
        <v>-113</v>
      </c>
      <c r="E23" s="122">
        <f>C23/B23*100</f>
        <v>98.6413370205603</v>
      </c>
      <c r="F23" s="102">
        <v>7818</v>
      </c>
      <c r="G23" s="169">
        <v>7727</v>
      </c>
      <c r="H23" s="103">
        <f t="shared" si="2"/>
        <v>-91</v>
      </c>
      <c r="I23" s="115">
        <f>G23/F23*100</f>
        <v>98.836019442312619</v>
      </c>
      <c r="J23" s="104">
        <f>C23/$C$10*100</f>
        <v>15.206109134045075</v>
      </c>
      <c r="K23" s="105">
        <f>F23/$F$10*100</f>
        <v>14.953807310495209</v>
      </c>
      <c r="L23" s="106">
        <f>G23/$G$10*100</f>
        <v>14.587502359826319</v>
      </c>
      <c r="M23" s="2"/>
    </row>
    <row r="24" spans="1:13" ht="28.5" customHeight="1" thickBot="1">
      <c r="A24" s="35" t="s">
        <v>38</v>
      </c>
      <c r="B24" s="120">
        <v>8062</v>
      </c>
      <c r="C24" s="117">
        <v>8011</v>
      </c>
      <c r="D24" s="123">
        <f t="shared" si="0"/>
        <v>-51</v>
      </c>
      <c r="E24" s="124">
        <f>C24/B24*100</f>
        <v>99.367402629620443</v>
      </c>
      <c r="F24" s="120">
        <v>7294</v>
      </c>
      <c r="G24" s="170">
        <v>7295</v>
      </c>
      <c r="H24" s="125">
        <f t="shared" si="2"/>
        <v>1</v>
      </c>
      <c r="I24" s="126">
        <f>G24/F24*100</f>
        <v>100.01370989854675</v>
      </c>
      <c r="J24" s="111">
        <f>C24/$C$10*100</f>
        <v>14.848383748517199</v>
      </c>
      <c r="K24" s="112">
        <f>F24/$F$10*100</f>
        <v>13.95153114898338</v>
      </c>
      <c r="L24" s="113">
        <f>G24/$G$10*100</f>
        <v>13.771946384746084</v>
      </c>
      <c r="M24" s="2"/>
    </row>
    <row r="25" spans="1:13" ht="24.75" customHeight="1" thickBot="1">
      <c r="A25" s="279" t="s">
        <v>167</v>
      </c>
      <c r="B25" s="274">
        <v>43485</v>
      </c>
      <c r="C25" s="271">
        <v>43810</v>
      </c>
      <c r="D25" s="272">
        <f t="shared" si="0"/>
        <v>325</v>
      </c>
      <c r="E25" s="280">
        <f t="shared" si="1"/>
        <v>100.7473841554559</v>
      </c>
      <c r="F25" s="274">
        <v>41864</v>
      </c>
      <c r="G25" s="281">
        <v>42428</v>
      </c>
      <c r="H25" s="274">
        <f t="shared" si="2"/>
        <v>564</v>
      </c>
      <c r="I25" s="278">
        <f t="shared" si="3"/>
        <v>101.34721956812535</v>
      </c>
      <c r="J25" s="277">
        <f t="shared" si="4"/>
        <v>81.201809015421105</v>
      </c>
      <c r="K25" s="282">
        <f t="shared" si="5"/>
        <v>80.074979438036763</v>
      </c>
      <c r="L25" s="278">
        <f t="shared" si="6"/>
        <v>80.098168774778173</v>
      </c>
      <c r="M25" s="2"/>
    </row>
    <row r="26" spans="1:13">
      <c r="A26" s="36" t="s">
        <v>128</v>
      </c>
      <c r="B26" s="127">
        <v>11151</v>
      </c>
      <c r="C26" s="128">
        <v>10940</v>
      </c>
      <c r="D26" s="129">
        <f t="shared" ref="D26" si="7">C26-B26</f>
        <v>-211</v>
      </c>
      <c r="E26" s="130">
        <f>C26/B26*100</f>
        <v>98.107793023047265</v>
      </c>
      <c r="F26" s="131">
        <v>10821</v>
      </c>
      <c r="G26" s="171">
        <v>10664</v>
      </c>
      <c r="H26" s="131">
        <f t="shared" ref="H26:H33" si="8">G26-F26</f>
        <v>-157</v>
      </c>
      <c r="I26" s="132">
        <f t="shared" ref="I26:I33" si="9">G26/F26*100</f>
        <v>98.549117456796964</v>
      </c>
      <c r="J26" s="133">
        <f>C26/$C$10*100</f>
        <v>20.277283511269275</v>
      </c>
      <c r="K26" s="134">
        <f t="shared" ref="K26:K33" si="10">F26/$F$10*100</f>
        <v>20.697767831525795</v>
      </c>
      <c r="L26" s="135">
        <f t="shared" ref="L26:L33" si="11">G26/$G$10*100</f>
        <v>20.132150273739853</v>
      </c>
      <c r="M26" s="2"/>
    </row>
    <row r="27" spans="1:13" ht="17.25" customHeight="1">
      <c r="A27" s="37" t="s">
        <v>129</v>
      </c>
      <c r="B27" s="90">
        <v>5553</v>
      </c>
      <c r="C27" s="91">
        <v>5410</v>
      </c>
      <c r="D27" s="129">
        <f t="shared" si="0"/>
        <v>-143</v>
      </c>
      <c r="E27" s="130">
        <f>C27/B27*100</f>
        <v>97.424815415090933</v>
      </c>
      <c r="F27" s="94">
        <v>5412</v>
      </c>
      <c r="G27" s="165">
        <v>5272</v>
      </c>
      <c r="H27" s="94">
        <f t="shared" si="8"/>
        <v>-140</v>
      </c>
      <c r="I27" s="136">
        <f t="shared" si="9"/>
        <v>97.413155949741309</v>
      </c>
      <c r="J27" s="137">
        <f>C27/$C$10*100</f>
        <v>10.027431791221828</v>
      </c>
      <c r="K27" s="98">
        <f t="shared" si="10"/>
        <v>10.351753026912263</v>
      </c>
      <c r="L27" s="99">
        <f t="shared" si="11"/>
        <v>9.9528034736643392</v>
      </c>
      <c r="M27" s="2"/>
    </row>
    <row r="28" spans="1:13" ht="16.5" customHeight="1">
      <c r="A28" s="34" t="s">
        <v>130</v>
      </c>
      <c r="B28" s="100">
        <v>26514</v>
      </c>
      <c r="C28" s="101">
        <v>26877</v>
      </c>
      <c r="D28" s="138">
        <f>C28-B28</f>
        <v>363</v>
      </c>
      <c r="E28" s="139">
        <f>C28/B28*100</f>
        <v>101.36908802896582</v>
      </c>
      <c r="F28" s="102">
        <v>24853</v>
      </c>
      <c r="G28" s="166">
        <v>25413</v>
      </c>
      <c r="H28" s="94">
        <f t="shared" si="8"/>
        <v>560</v>
      </c>
      <c r="I28" s="136">
        <f t="shared" si="9"/>
        <v>102.25324910473586</v>
      </c>
      <c r="J28" s="137">
        <f>C28/$C$10*100</f>
        <v>49.816503558718864</v>
      </c>
      <c r="K28" s="98">
        <f t="shared" si="10"/>
        <v>47.537346263460911</v>
      </c>
      <c r="L28" s="99">
        <f t="shared" si="11"/>
        <v>47.976212950726826</v>
      </c>
      <c r="M28" s="2"/>
    </row>
    <row r="29" spans="1:13" ht="15.75" customHeight="1">
      <c r="A29" s="34" t="s">
        <v>131</v>
      </c>
      <c r="B29" s="100">
        <v>15607</v>
      </c>
      <c r="C29" s="101">
        <v>16029</v>
      </c>
      <c r="D29" s="138">
        <f t="shared" si="0"/>
        <v>422</v>
      </c>
      <c r="E29" s="139">
        <f>C29/B29*100</f>
        <v>102.70391490997631</v>
      </c>
      <c r="F29" s="102">
        <v>15143</v>
      </c>
      <c r="G29" s="166">
        <v>15653</v>
      </c>
      <c r="H29" s="94">
        <f t="shared" si="8"/>
        <v>510</v>
      </c>
      <c r="I29" s="136">
        <f t="shared" si="9"/>
        <v>103.36789275572873</v>
      </c>
      <c r="J29" s="137">
        <f>C29/$C$10*100</f>
        <v>29.709741992882559</v>
      </c>
      <c r="K29" s="98">
        <f t="shared" si="10"/>
        <v>28.964633423232151</v>
      </c>
      <c r="L29" s="99">
        <f t="shared" si="11"/>
        <v>29.550689069284502</v>
      </c>
      <c r="M29" s="2"/>
    </row>
    <row r="30" spans="1:13" ht="21.75" customHeight="1">
      <c r="A30" s="37" t="s">
        <v>132</v>
      </c>
      <c r="B30" s="100">
        <v>1259</v>
      </c>
      <c r="C30" s="101">
        <v>1511</v>
      </c>
      <c r="D30" s="138">
        <f t="shared" si="0"/>
        <v>252</v>
      </c>
      <c r="E30" s="139">
        <f t="shared" ref="E30:E32" si="12">C30/B30*100</f>
        <v>120.01588562351073</v>
      </c>
      <c r="F30" s="102">
        <v>1357</v>
      </c>
      <c r="G30" s="166">
        <v>1577</v>
      </c>
      <c r="H30" s="102">
        <f t="shared" si="8"/>
        <v>220</v>
      </c>
      <c r="I30" s="136">
        <f t="shared" si="9"/>
        <v>116.21223286661755</v>
      </c>
      <c r="J30" s="137">
        <f t="shared" ref="J30:J32" si="13">C30/$C$10*100</f>
        <v>2.8006376037959666</v>
      </c>
      <c r="K30" s="98">
        <f t="shared" si="10"/>
        <v>2.5955892197930415</v>
      </c>
      <c r="L30" s="99">
        <f t="shared" si="11"/>
        <v>2.9771568812535398</v>
      </c>
      <c r="M30" s="2"/>
    </row>
    <row r="31" spans="1:13" ht="23.25" customHeight="1">
      <c r="A31" s="37" t="s">
        <v>133</v>
      </c>
      <c r="B31" s="100">
        <v>9035</v>
      </c>
      <c r="C31" s="101">
        <v>8954</v>
      </c>
      <c r="D31" s="138">
        <f t="shared" si="0"/>
        <v>-81</v>
      </c>
      <c r="E31" s="139">
        <f t="shared" si="12"/>
        <v>99.103486441615942</v>
      </c>
      <c r="F31" s="102">
        <v>8138</v>
      </c>
      <c r="G31" s="169">
        <v>8122</v>
      </c>
      <c r="H31" s="102">
        <f t="shared" si="8"/>
        <v>-16</v>
      </c>
      <c r="I31" s="136">
        <f t="shared" si="9"/>
        <v>99.803391496682238</v>
      </c>
      <c r="J31" s="137">
        <f t="shared" si="13"/>
        <v>16.596233689205221</v>
      </c>
      <c r="K31" s="98">
        <f t="shared" si="10"/>
        <v>15.565884355693274</v>
      </c>
      <c r="L31" s="99">
        <f t="shared" si="11"/>
        <v>15.333207475929772</v>
      </c>
      <c r="M31" s="2"/>
    </row>
    <row r="32" spans="1:13" ht="27.75" customHeight="1">
      <c r="A32" s="34" t="s">
        <v>134</v>
      </c>
      <c r="B32" s="100">
        <v>120</v>
      </c>
      <c r="C32" s="101">
        <v>126</v>
      </c>
      <c r="D32" s="138">
        <f t="shared" si="0"/>
        <v>6</v>
      </c>
      <c r="E32" s="139">
        <f t="shared" si="12"/>
        <v>105</v>
      </c>
      <c r="F32" s="102">
        <v>126</v>
      </c>
      <c r="G32" s="169">
        <v>124</v>
      </c>
      <c r="H32" s="102">
        <f t="shared" si="8"/>
        <v>-2</v>
      </c>
      <c r="I32" s="136">
        <f t="shared" si="9"/>
        <v>98.412698412698404</v>
      </c>
      <c r="J32" s="137">
        <f t="shared" si="13"/>
        <v>0.2335409252669039</v>
      </c>
      <c r="K32" s="98">
        <f t="shared" si="10"/>
        <v>0.24100533654673784</v>
      </c>
      <c r="L32" s="99">
        <f t="shared" si="11"/>
        <v>0.23409477062488201</v>
      </c>
      <c r="M32" s="2"/>
    </row>
    <row r="33" spans="1:13" ht="15" customHeight="1" thickBot="1">
      <c r="A33" s="38" t="s">
        <v>135</v>
      </c>
      <c r="B33" s="140">
        <v>4838</v>
      </c>
      <c r="C33" s="141">
        <v>4901</v>
      </c>
      <c r="D33" s="142">
        <f t="shared" si="0"/>
        <v>63</v>
      </c>
      <c r="E33" s="143">
        <f>C33/B33*100</f>
        <v>101.30219098801156</v>
      </c>
      <c r="F33" s="144">
        <v>4965</v>
      </c>
      <c r="G33" s="172">
        <v>5147</v>
      </c>
      <c r="H33" s="144">
        <f t="shared" si="8"/>
        <v>182</v>
      </c>
      <c r="I33" s="145">
        <f t="shared" si="9"/>
        <v>103.66565961732125</v>
      </c>
      <c r="J33" s="146">
        <f>C33/$C$10*100</f>
        <v>9.0840005931198107</v>
      </c>
      <c r="K33" s="147">
        <f t="shared" si="10"/>
        <v>9.4967579044012158</v>
      </c>
      <c r="L33" s="148">
        <f t="shared" si="11"/>
        <v>9.7168208419860314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199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K6" sqref="K6:K41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422" t="s">
        <v>160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9.95" customHeight="1">
      <c r="A2" s="438" t="s">
        <v>213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454" t="s">
        <v>164</v>
      </c>
      <c r="B4" s="451" t="s">
        <v>179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3"/>
    </row>
    <row r="5" spans="1:14" ht="61.5" customHeight="1" thickBot="1">
      <c r="A5" s="455"/>
      <c r="B5" s="242" t="s">
        <v>176</v>
      </c>
      <c r="C5" s="200" t="s">
        <v>112</v>
      </c>
      <c r="D5" s="209" t="s">
        <v>175</v>
      </c>
      <c r="E5" s="206" t="s">
        <v>174</v>
      </c>
      <c r="F5" s="217" t="s">
        <v>175</v>
      </c>
      <c r="G5" s="206" t="s">
        <v>177</v>
      </c>
      <c r="H5" s="209" t="s">
        <v>175</v>
      </c>
      <c r="I5" s="206" t="s">
        <v>178</v>
      </c>
      <c r="J5" s="217" t="s">
        <v>175</v>
      </c>
      <c r="K5" s="226" t="s">
        <v>172</v>
      </c>
      <c r="L5" s="209" t="s">
        <v>175</v>
      </c>
      <c r="M5" s="226" t="s">
        <v>173</v>
      </c>
      <c r="N5" s="227" t="s">
        <v>175</v>
      </c>
    </row>
    <row r="6" spans="1:14" ht="13.8" thickBot="1">
      <c r="A6" s="253" t="s">
        <v>34</v>
      </c>
      <c r="B6" s="274">
        <v>10955</v>
      </c>
      <c r="C6" s="283">
        <v>5500</v>
      </c>
      <c r="D6" s="278">
        <f>C6/B6*100</f>
        <v>50.205385668644453</v>
      </c>
      <c r="E6" s="274">
        <v>2209</v>
      </c>
      <c r="F6" s="280">
        <f>E6/B6*100</f>
        <v>20.164308534915566</v>
      </c>
      <c r="G6" s="274">
        <v>5400</v>
      </c>
      <c r="H6" s="278">
        <f t="shared" ref="H6:H41" si="0">G6/B6*100</f>
        <v>49.292560474669102</v>
      </c>
      <c r="I6" s="274">
        <v>3318</v>
      </c>
      <c r="J6" s="280">
        <f>I6/B6*100</f>
        <v>30.287539936102238</v>
      </c>
      <c r="K6" s="274">
        <v>1882</v>
      </c>
      <c r="L6" s="278">
        <f>K6/B6*100</f>
        <v>17.179370150616158</v>
      </c>
      <c r="M6" s="274">
        <v>1033</v>
      </c>
      <c r="N6" s="278">
        <f>M6/B6*100</f>
        <v>9.4294842537654038</v>
      </c>
    </row>
    <row r="7" spans="1:14">
      <c r="A7" s="160" t="s">
        <v>14</v>
      </c>
      <c r="B7" s="201">
        <v>886</v>
      </c>
      <c r="C7" s="189">
        <v>463</v>
      </c>
      <c r="D7" s="99">
        <f t="shared" ref="D7:D41" si="1">C7/B7*100</f>
        <v>52.257336343115121</v>
      </c>
      <c r="E7" s="201">
        <v>223</v>
      </c>
      <c r="F7" s="213">
        <f t="shared" ref="F7:F41" si="2">E7/B7*100</f>
        <v>25.169300225733632</v>
      </c>
      <c r="G7" s="220">
        <v>229</v>
      </c>
      <c r="H7" s="221">
        <f t="shared" si="0"/>
        <v>25.846501128668169</v>
      </c>
      <c r="I7" s="220">
        <v>260</v>
      </c>
      <c r="J7" s="225">
        <f>I7/B7*100</f>
        <v>29.345372460496616</v>
      </c>
      <c r="K7" s="220">
        <v>182</v>
      </c>
      <c r="L7" s="221">
        <f t="shared" ref="L7:L41" si="3">K7/B7*100</f>
        <v>20.541760722347629</v>
      </c>
      <c r="M7" s="220">
        <v>90</v>
      </c>
      <c r="N7" s="221">
        <f t="shared" ref="N7:N41" si="4">M7/B7*100</f>
        <v>10.158013544018059</v>
      </c>
    </row>
    <row r="8" spans="1:14">
      <c r="A8" s="15" t="s">
        <v>17</v>
      </c>
      <c r="B8" s="202">
        <v>1550</v>
      </c>
      <c r="C8" s="161">
        <v>816</v>
      </c>
      <c r="D8" s="99">
        <f t="shared" si="1"/>
        <v>52.645161290322584</v>
      </c>
      <c r="E8" s="202">
        <v>336</v>
      </c>
      <c r="F8" s="213">
        <f t="shared" si="2"/>
        <v>21.677419354838708</v>
      </c>
      <c r="G8" s="204">
        <v>845</v>
      </c>
      <c r="H8" s="211">
        <f t="shared" si="0"/>
        <v>54.516129032258064</v>
      </c>
      <c r="I8" s="204">
        <v>437</v>
      </c>
      <c r="J8" s="223">
        <f t="shared" ref="J8:J15" si="5">I8/B8*100</f>
        <v>28.193548387096772</v>
      </c>
      <c r="K8" s="204">
        <v>252</v>
      </c>
      <c r="L8" s="211">
        <f t="shared" si="3"/>
        <v>16.258064516129032</v>
      </c>
      <c r="M8" s="204">
        <v>115</v>
      </c>
      <c r="N8" s="211">
        <f t="shared" si="4"/>
        <v>7.419354838709677</v>
      </c>
    </row>
    <row r="9" spans="1:14">
      <c r="A9" s="16" t="s">
        <v>2</v>
      </c>
      <c r="B9" s="202">
        <v>1216</v>
      </c>
      <c r="C9" s="161">
        <v>596</v>
      </c>
      <c r="D9" s="99">
        <f t="shared" si="1"/>
        <v>49.013157894736842</v>
      </c>
      <c r="E9" s="202">
        <v>195</v>
      </c>
      <c r="F9" s="213">
        <f t="shared" si="2"/>
        <v>16.036184210526315</v>
      </c>
      <c r="G9" s="204">
        <v>538</v>
      </c>
      <c r="H9" s="211">
        <f t="shared" si="0"/>
        <v>44.243421052631575</v>
      </c>
      <c r="I9" s="204">
        <v>396</v>
      </c>
      <c r="J9" s="223">
        <f t="shared" si="5"/>
        <v>32.565789473684212</v>
      </c>
      <c r="K9" s="204">
        <v>216</v>
      </c>
      <c r="L9" s="211">
        <f t="shared" si="3"/>
        <v>17.763157894736842</v>
      </c>
      <c r="M9" s="204">
        <v>145</v>
      </c>
      <c r="N9" s="211">
        <f t="shared" si="4"/>
        <v>11.924342105263158</v>
      </c>
    </row>
    <row r="10" spans="1:14">
      <c r="A10" s="16" t="s">
        <v>190</v>
      </c>
      <c r="B10" s="202">
        <v>1613</v>
      </c>
      <c r="C10" s="161">
        <v>768</v>
      </c>
      <c r="D10" s="99">
        <f t="shared" si="1"/>
        <v>47.613143211407319</v>
      </c>
      <c r="E10" s="202">
        <v>233</v>
      </c>
      <c r="F10" s="213">
        <f t="shared" si="2"/>
        <v>14.445133292002479</v>
      </c>
      <c r="G10" s="204">
        <v>976</v>
      </c>
      <c r="H10" s="211">
        <f t="shared" si="0"/>
        <v>60.508369497830131</v>
      </c>
      <c r="I10" s="204">
        <v>522</v>
      </c>
      <c r="J10" s="223">
        <f t="shared" si="5"/>
        <v>32.362058276503411</v>
      </c>
      <c r="K10" s="204">
        <v>223</v>
      </c>
      <c r="L10" s="211">
        <f t="shared" si="3"/>
        <v>13.825170489770613</v>
      </c>
      <c r="M10" s="204">
        <v>110</v>
      </c>
      <c r="N10" s="211">
        <f t="shared" si="4"/>
        <v>6.8195908245505272</v>
      </c>
    </row>
    <row r="11" spans="1:14">
      <c r="A11" s="15" t="s">
        <v>18</v>
      </c>
      <c r="B11" s="102">
        <v>726</v>
      </c>
      <c r="C11" s="190">
        <v>353</v>
      </c>
      <c r="D11" s="99">
        <f t="shared" si="1"/>
        <v>48.622589531680447</v>
      </c>
      <c r="E11" s="102">
        <v>158</v>
      </c>
      <c r="F11" s="213">
        <f t="shared" si="2"/>
        <v>21.763085399449036</v>
      </c>
      <c r="G11" s="204">
        <v>287</v>
      </c>
      <c r="H11" s="211">
        <f t="shared" si="0"/>
        <v>39.531680440771346</v>
      </c>
      <c r="I11" s="204">
        <v>233</v>
      </c>
      <c r="J11" s="223">
        <f t="shared" si="5"/>
        <v>32.093663911845731</v>
      </c>
      <c r="K11" s="204">
        <v>127</v>
      </c>
      <c r="L11" s="211">
        <f t="shared" si="3"/>
        <v>17.4931129476584</v>
      </c>
      <c r="M11" s="204">
        <v>93</v>
      </c>
      <c r="N11" s="211">
        <f t="shared" si="4"/>
        <v>12.809917355371899</v>
      </c>
    </row>
    <row r="12" spans="1:14">
      <c r="A12" s="15" t="s">
        <v>21</v>
      </c>
      <c r="B12" s="102">
        <v>1001</v>
      </c>
      <c r="C12" s="190">
        <v>475</v>
      </c>
      <c r="D12" s="99">
        <f t="shared" si="1"/>
        <v>47.452547452547449</v>
      </c>
      <c r="E12" s="102">
        <v>227</v>
      </c>
      <c r="F12" s="213">
        <f t="shared" si="2"/>
        <v>22.677322677322678</v>
      </c>
      <c r="G12" s="204">
        <v>435</v>
      </c>
      <c r="H12" s="211">
        <f t="shared" si="0"/>
        <v>43.456543456543457</v>
      </c>
      <c r="I12" s="204">
        <v>290</v>
      </c>
      <c r="J12" s="223">
        <f t="shared" si="5"/>
        <v>28.971028971028971</v>
      </c>
      <c r="K12" s="204">
        <v>209</v>
      </c>
      <c r="L12" s="211">
        <f t="shared" si="3"/>
        <v>20.87912087912088</v>
      </c>
      <c r="M12" s="204">
        <v>113</v>
      </c>
      <c r="N12" s="211">
        <f t="shared" si="4"/>
        <v>11.288711288711289</v>
      </c>
    </row>
    <row r="13" spans="1:14">
      <c r="A13" s="15" t="s">
        <v>22</v>
      </c>
      <c r="B13" s="202">
        <v>1034</v>
      </c>
      <c r="C13" s="161">
        <v>521</v>
      </c>
      <c r="D13" s="99">
        <f t="shared" si="1"/>
        <v>50.386847195357831</v>
      </c>
      <c r="E13" s="202">
        <v>228</v>
      </c>
      <c r="F13" s="213">
        <f t="shared" si="2"/>
        <v>22.050290135396519</v>
      </c>
      <c r="G13" s="204">
        <v>494</v>
      </c>
      <c r="H13" s="211">
        <f t="shared" si="0"/>
        <v>47.775628626692459</v>
      </c>
      <c r="I13" s="204">
        <v>315</v>
      </c>
      <c r="J13" s="223">
        <f t="shared" si="5"/>
        <v>30.464216634429402</v>
      </c>
      <c r="K13" s="204">
        <v>119</v>
      </c>
      <c r="L13" s="211">
        <f t="shared" si="3"/>
        <v>11.508704061895552</v>
      </c>
      <c r="M13" s="204">
        <v>73</v>
      </c>
      <c r="N13" s="211">
        <f t="shared" si="4"/>
        <v>7.0599613152804634</v>
      </c>
    </row>
    <row r="14" spans="1:14">
      <c r="A14" s="15" t="s">
        <v>13</v>
      </c>
      <c r="B14" s="202">
        <v>1276</v>
      </c>
      <c r="C14" s="161">
        <v>661</v>
      </c>
      <c r="D14" s="99">
        <f t="shared" si="1"/>
        <v>51.8025078369906</v>
      </c>
      <c r="E14" s="202">
        <v>258</v>
      </c>
      <c r="F14" s="213">
        <f t="shared" si="2"/>
        <v>20.219435736677116</v>
      </c>
      <c r="G14" s="204">
        <v>699</v>
      </c>
      <c r="H14" s="211">
        <f t="shared" si="0"/>
        <v>54.780564263322887</v>
      </c>
      <c r="I14" s="204">
        <v>431</v>
      </c>
      <c r="J14" s="223">
        <f t="shared" si="5"/>
        <v>33.777429467084644</v>
      </c>
      <c r="K14" s="204">
        <v>241</v>
      </c>
      <c r="L14" s="211">
        <f t="shared" si="3"/>
        <v>18.887147335423197</v>
      </c>
      <c r="M14" s="204">
        <v>151</v>
      </c>
      <c r="N14" s="211">
        <f t="shared" si="4"/>
        <v>11.833855799373042</v>
      </c>
    </row>
    <row r="15" spans="1:14" ht="13.8" thickBot="1">
      <c r="A15" s="17" t="s">
        <v>27</v>
      </c>
      <c r="B15" s="120">
        <v>1653</v>
      </c>
      <c r="C15" s="191">
        <v>847</v>
      </c>
      <c r="D15" s="212">
        <f t="shared" si="1"/>
        <v>51.24016938898972</v>
      </c>
      <c r="E15" s="120">
        <v>351</v>
      </c>
      <c r="F15" s="216">
        <f t="shared" si="2"/>
        <v>21.234119782214155</v>
      </c>
      <c r="G15" s="218">
        <v>897</v>
      </c>
      <c r="H15" s="219">
        <f t="shared" si="0"/>
        <v>54.264972776769504</v>
      </c>
      <c r="I15" s="218">
        <v>434</v>
      </c>
      <c r="J15" s="224">
        <f t="shared" si="5"/>
        <v>26.255293405928615</v>
      </c>
      <c r="K15" s="218">
        <v>313</v>
      </c>
      <c r="L15" s="219">
        <f t="shared" si="3"/>
        <v>18.935269207501513</v>
      </c>
      <c r="M15" s="218">
        <v>143</v>
      </c>
      <c r="N15" s="219">
        <f t="shared" si="4"/>
        <v>8.6509376890502114</v>
      </c>
    </row>
    <row r="16" spans="1:14" ht="13.8" thickBot="1">
      <c r="A16" s="284" t="s">
        <v>35</v>
      </c>
      <c r="B16" s="283">
        <v>9274</v>
      </c>
      <c r="C16" s="283">
        <v>5294</v>
      </c>
      <c r="D16" s="282">
        <f t="shared" si="1"/>
        <v>57.08432175975846</v>
      </c>
      <c r="E16" s="283">
        <v>2143</v>
      </c>
      <c r="F16" s="280">
        <f t="shared" si="2"/>
        <v>23.107612680612466</v>
      </c>
      <c r="G16" s="274">
        <v>4642</v>
      </c>
      <c r="H16" s="278">
        <f t="shared" si="0"/>
        <v>50.053914168643523</v>
      </c>
      <c r="I16" s="274">
        <v>2428</v>
      </c>
      <c r="J16" s="280">
        <f>I16/B16*100</f>
        <v>26.180720293293074</v>
      </c>
      <c r="K16" s="274">
        <v>1763</v>
      </c>
      <c r="L16" s="278">
        <f t="shared" si="3"/>
        <v>19.010135863704981</v>
      </c>
      <c r="M16" s="274">
        <v>995</v>
      </c>
      <c r="N16" s="278">
        <f t="shared" si="4"/>
        <v>10.728919560060383</v>
      </c>
    </row>
    <row r="17" spans="1:14">
      <c r="A17" s="160" t="s">
        <v>1</v>
      </c>
      <c r="B17" s="201">
        <v>1761</v>
      </c>
      <c r="C17" s="189">
        <v>1088</v>
      </c>
      <c r="D17" s="99">
        <f t="shared" si="1"/>
        <v>61.783077796706422</v>
      </c>
      <c r="E17" s="201">
        <v>448</v>
      </c>
      <c r="F17" s="213">
        <f t="shared" si="2"/>
        <v>25.440090857467347</v>
      </c>
      <c r="G17" s="220">
        <v>866</v>
      </c>
      <c r="H17" s="221">
        <f t="shared" si="0"/>
        <v>49.176604202157861</v>
      </c>
      <c r="I17" s="220">
        <v>390</v>
      </c>
      <c r="J17" s="225">
        <f>I17/B17*100</f>
        <v>22.14650766609881</v>
      </c>
      <c r="K17" s="220">
        <v>344</v>
      </c>
      <c r="L17" s="221">
        <f t="shared" si="3"/>
        <v>19.534355479841</v>
      </c>
      <c r="M17" s="220">
        <v>176</v>
      </c>
      <c r="N17" s="221">
        <f t="shared" si="4"/>
        <v>9.9943214082907428</v>
      </c>
    </row>
    <row r="18" spans="1:14">
      <c r="A18" s="15" t="s">
        <v>16</v>
      </c>
      <c r="B18" s="202">
        <v>1302</v>
      </c>
      <c r="C18" s="161">
        <v>737</v>
      </c>
      <c r="D18" s="99">
        <f t="shared" si="1"/>
        <v>56.605222734254987</v>
      </c>
      <c r="E18" s="202">
        <v>380</v>
      </c>
      <c r="F18" s="213">
        <f t="shared" si="2"/>
        <v>29.185867895545314</v>
      </c>
      <c r="G18" s="204">
        <v>694</v>
      </c>
      <c r="H18" s="211">
        <f t="shared" si="0"/>
        <v>53.302611367127497</v>
      </c>
      <c r="I18" s="204">
        <v>309</v>
      </c>
      <c r="J18" s="223">
        <f t="shared" ref="J18:J22" si="6">I18/B18*100</f>
        <v>23.732718894009217</v>
      </c>
      <c r="K18" s="204">
        <v>236</v>
      </c>
      <c r="L18" s="211">
        <f t="shared" si="3"/>
        <v>18.125960061443934</v>
      </c>
      <c r="M18" s="204">
        <v>126</v>
      </c>
      <c r="N18" s="211">
        <f t="shared" si="4"/>
        <v>9.67741935483871</v>
      </c>
    </row>
    <row r="19" spans="1:14">
      <c r="A19" s="16" t="s">
        <v>3</v>
      </c>
      <c r="B19" s="202">
        <v>1948</v>
      </c>
      <c r="C19" s="161">
        <v>1020</v>
      </c>
      <c r="D19" s="99">
        <f t="shared" si="1"/>
        <v>52.361396303901444</v>
      </c>
      <c r="E19" s="202">
        <v>334</v>
      </c>
      <c r="F19" s="213">
        <f t="shared" si="2"/>
        <v>17.145790554414784</v>
      </c>
      <c r="G19" s="204">
        <v>1004</v>
      </c>
      <c r="H19" s="211">
        <f t="shared" si="0"/>
        <v>51.540041067761813</v>
      </c>
      <c r="I19" s="204">
        <v>560</v>
      </c>
      <c r="J19" s="223">
        <f t="shared" si="6"/>
        <v>28.747433264887061</v>
      </c>
      <c r="K19" s="204">
        <v>334</v>
      </c>
      <c r="L19" s="211">
        <f t="shared" si="3"/>
        <v>17.145790554414784</v>
      </c>
      <c r="M19" s="204">
        <v>274</v>
      </c>
      <c r="N19" s="211">
        <f t="shared" si="4"/>
        <v>14.065708418891171</v>
      </c>
    </row>
    <row r="20" spans="1:14">
      <c r="A20" s="16" t="s">
        <v>20</v>
      </c>
      <c r="B20" s="202">
        <v>1530</v>
      </c>
      <c r="C20" s="161">
        <v>817</v>
      </c>
      <c r="D20" s="99">
        <f t="shared" si="1"/>
        <v>53.398692810457518</v>
      </c>
      <c r="E20" s="202">
        <v>317</v>
      </c>
      <c r="F20" s="213">
        <f t="shared" si="2"/>
        <v>20.718954248366014</v>
      </c>
      <c r="G20" s="204">
        <v>875</v>
      </c>
      <c r="H20" s="211">
        <f t="shared" si="0"/>
        <v>57.189542483660126</v>
      </c>
      <c r="I20" s="204">
        <v>412</v>
      </c>
      <c r="J20" s="223">
        <f t="shared" si="6"/>
        <v>26.928104575163399</v>
      </c>
      <c r="K20" s="204">
        <v>310</v>
      </c>
      <c r="L20" s="211">
        <f t="shared" si="3"/>
        <v>20.261437908496731</v>
      </c>
      <c r="M20" s="204">
        <v>94</v>
      </c>
      <c r="N20" s="211">
        <f t="shared" si="4"/>
        <v>6.1437908496732021</v>
      </c>
    </row>
    <row r="21" spans="1:14">
      <c r="A21" s="15" t="s">
        <v>4</v>
      </c>
      <c r="B21" s="202">
        <v>1243</v>
      </c>
      <c r="C21" s="161">
        <v>728</v>
      </c>
      <c r="D21" s="99">
        <f t="shared" si="1"/>
        <v>58.567980691874496</v>
      </c>
      <c r="E21" s="202">
        <v>291</v>
      </c>
      <c r="F21" s="213">
        <f t="shared" si="2"/>
        <v>23.411102172164121</v>
      </c>
      <c r="G21" s="204">
        <v>473</v>
      </c>
      <c r="H21" s="211">
        <f t="shared" si="0"/>
        <v>38.053097345132741</v>
      </c>
      <c r="I21" s="204">
        <v>331</v>
      </c>
      <c r="J21" s="223">
        <f t="shared" si="6"/>
        <v>26.629123089300084</v>
      </c>
      <c r="K21" s="204">
        <v>246</v>
      </c>
      <c r="L21" s="211">
        <f t="shared" si="3"/>
        <v>19.790828640386163</v>
      </c>
      <c r="M21" s="204">
        <v>179</v>
      </c>
      <c r="N21" s="211">
        <f t="shared" si="4"/>
        <v>14.400643604183427</v>
      </c>
    </row>
    <row r="22" spans="1:14" ht="13.8" thickBot="1">
      <c r="A22" s="17" t="s">
        <v>7</v>
      </c>
      <c r="B22" s="203">
        <v>1490</v>
      </c>
      <c r="C22" s="192">
        <v>904</v>
      </c>
      <c r="D22" s="212">
        <f t="shared" si="1"/>
        <v>60.671140939597315</v>
      </c>
      <c r="E22" s="203">
        <v>373</v>
      </c>
      <c r="F22" s="216">
        <f t="shared" si="2"/>
        <v>25.033557046979865</v>
      </c>
      <c r="G22" s="218">
        <v>730</v>
      </c>
      <c r="H22" s="219">
        <f t="shared" si="0"/>
        <v>48.993288590604031</v>
      </c>
      <c r="I22" s="218">
        <v>426</v>
      </c>
      <c r="J22" s="224">
        <f t="shared" si="6"/>
        <v>28.590604026845639</v>
      </c>
      <c r="K22" s="218">
        <v>293</v>
      </c>
      <c r="L22" s="219">
        <f t="shared" si="3"/>
        <v>19.664429530201343</v>
      </c>
      <c r="M22" s="218">
        <v>146</v>
      </c>
      <c r="N22" s="219">
        <f t="shared" si="4"/>
        <v>9.7986577181208059</v>
      </c>
    </row>
    <row r="23" spans="1:14" ht="13.8" thickBot="1">
      <c r="A23" s="284" t="s">
        <v>36</v>
      </c>
      <c r="B23" s="283">
        <v>15225</v>
      </c>
      <c r="C23" s="283">
        <v>7653</v>
      </c>
      <c r="D23" s="282">
        <f t="shared" si="1"/>
        <v>50.266009852216754</v>
      </c>
      <c r="E23" s="283">
        <v>2901</v>
      </c>
      <c r="F23" s="280">
        <f t="shared" si="2"/>
        <v>19.054187192118228</v>
      </c>
      <c r="G23" s="274">
        <v>7121</v>
      </c>
      <c r="H23" s="278">
        <f t="shared" si="0"/>
        <v>46.771756978653528</v>
      </c>
      <c r="I23" s="274">
        <v>4588</v>
      </c>
      <c r="J23" s="280">
        <f>I23/B23*100</f>
        <v>30.13464696223317</v>
      </c>
      <c r="K23" s="274">
        <v>2409</v>
      </c>
      <c r="L23" s="278">
        <f t="shared" si="3"/>
        <v>15.822660098522167</v>
      </c>
      <c r="M23" s="274">
        <v>1494</v>
      </c>
      <c r="N23" s="278">
        <f t="shared" si="4"/>
        <v>9.8128078817733986</v>
      </c>
    </row>
    <row r="24" spans="1:14">
      <c r="A24" s="160" t="s">
        <v>15</v>
      </c>
      <c r="B24" s="201">
        <v>1593</v>
      </c>
      <c r="C24" s="189">
        <v>804</v>
      </c>
      <c r="D24" s="99">
        <f t="shared" si="1"/>
        <v>50.470809792843696</v>
      </c>
      <c r="E24" s="201">
        <v>295</v>
      </c>
      <c r="F24" s="213">
        <f t="shared" si="2"/>
        <v>18.518518518518519</v>
      </c>
      <c r="G24" s="220">
        <v>541</v>
      </c>
      <c r="H24" s="221">
        <f t="shared" si="0"/>
        <v>33.961079723791585</v>
      </c>
      <c r="I24" s="220">
        <v>562</v>
      </c>
      <c r="J24" s="225">
        <f>I24/B24*100</f>
        <v>35.279347143753924</v>
      </c>
      <c r="K24" s="220">
        <v>198</v>
      </c>
      <c r="L24" s="221">
        <f t="shared" si="3"/>
        <v>12.429378531073446</v>
      </c>
      <c r="M24" s="220">
        <v>237</v>
      </c>
      <c r="N24" s="221">
        <f t="shared" si="4"/>
        <v>14.87758945386064</v>
      </c>
    </row>
    <row r="25" spans="1:14">
      <c r="A25" s="15" t="s">
        <v>19</v>
      </c>
      <c r="B25" s="202">
        <v>5298</v>
      </c>
      <c r="C25" s="161">
        <v>2579</v>
      </c>
      <c r="D25" s="99">
        <f t="shared" si="1"/>
        <v>48.678746696866746</v>
      </c>
      <c r="E25" s="202">
        <v>1019</v>
      </c>
      <c r="F25" s="122">
        <f t="shared" si="2"/>
        <v>19.233673084182708</v>
      </c>
      <c r="G25" s="204">
        <v>2977</v>
      </c>
      <c r="H25" s="211">
        <f t="shared" si="0"/>
        <v>56.191015477538699</v>
      </c>
      <c r="I25" s="204">
        <v>1506</v>
      </c>
      <c r="J25" s="223">
        <f t="shared" ref="J25:J29" si="7">I25/B25*100</f>
        <v>28.425821064552657</v>
      </c>
      <c r="K25" s="204">
        <v>738</v>
      </c>
      <c r="L25" s="211">
        <f t="shared" si="3"/>
        <v>13.929784824462061</v>
      </c>
      <c r="M25" s="204">
        <v>429</v>
      </c>
      <c r="N25" s="211">
        <f t="shared" si="4"/>
        <v>8.0973952434881085</v>
      </c>
    </row>
    <row r="26" spans="1:14">
      <c r="A26" s="15" t="s">
        <v>25</v>
      </c>
      <c r="B26" s="202">
        <v>3338</v>
      </c>
      <c r="C26" s="161">
        <v>1655</v>
      </c>
      <c r="D26" s="99">
        <f t="shared" si="1"/>
        <v>49.580587177950868</v>
      </c>
      <c r="E26" s="202">
        <v>645</v>
      </c>
      <c r="F26" s="122">
        <f t="shared" si="2"/>
        <v>19.322947872977831</v>
      </c>
      <c r="G26" s="204">
        <v>1445</v>
      </c>
      <c r="H26" s="211">
        <f t="shared" si="0"/>
        <v>43.289394847213899</v>
      </c>
      <c r="I26" s="204">
        <v>1045</v>
      </c>
      <c r="J26" s="223">
        <f t="shared" si="7"/>
        <v>31.306171360095863</v>
      </c>
      <c r="K26" s="204">
        <v>571</v>
      </c>
      <c r="L26" s="211">
        <f t="shared" si="3"/>
        <v>17.106051527860995</v>
      </c>
      <c r="M26" s="204">
        <v>323</v>
      </c>
      <c r="N26" s="211">
        <f t="shared" si="4"/>
        <v>9.6764529658478136</v>
      </c>
    </row>
    <row r="27" spans="1:14">
      <c r="A27" s="16" t="s">
        <v>102</v>
      </c>
      <c r="B27" s="202">
        <v>1405</v>
      </c>
      <c r="C27" s="161">
        <v>759</v>
      </c>
      <c r="D27" s="99">
        <f t="shared" si="1"/>
        <v>54.021352313167256</v>
      </c>
      <c r="E27" s="202">
        <v>259</v>
      </c>
      <c r="F27" s="122">
        <f t="shared" si="2"/>
        <v>18.434163701067614</v>
      </c>
      <c r="G27" s="204">
        <v>705</v>
      </c>
      <c r="H27" s="211">
        <f t="shared" si="0"/>
        <v>50.177935943060504</v>
      </c>
      <c r="I27" s="204">
        <v>443</v>
      </c>
      <c r="J27" s="223">
        <f t="shared" si="7"/>
        <v>31.530249110320284</v>
      </c>
      <c r="K27" s="204">
        <v>284</v>
      </c>
      <c r="L27" s="211">
        <f t="shared" si="3"/>
        <v>20.213523131672599</v>
      </c>
      <c r="M27" s="204">
        <v>121</v>
      </c>
      <c r="N27" s="211">
        <f t="shared" si="4"/>
        <v>8.612099644128115</v>
      </c>
    </row>
    <row r="28" spans="1:14">
      <c r="A28" s="16" t="s">
        <v>103</v>
      </c>
      <c r="B28" s="102">
        <v>1643</v>
      </c>
      <c r="C28" s="190">
        <v>882</v>
      </c>
      <c r="D28" s="99">
        <f t="shared" si="1"/>
        <v>53.682288496652461</v>
      </c>
      <c r="E28" s="102">
        <v>269</v>
      </c>
      <c r="F28" s="122">
        <f t="shared" si="2"/>
        <v>16.372489348752282</v>
      </c>
      <c r="G28" s="204">
        <v>573</v>
      </c>
      <c r="H28" s="211">
        <f t="shared" si="0"/>
        <v>34.875228241022519</v>
      </c>
      <c r="I28" s="204">
        <v>481</v>
      </c>
      <c r="J28" s="223">
        <f t="shared" si="7"/>
        <v>29.275715155203898</v>
      </c>
      <c r="K28" s="204">
        <v>350</v>
      </c>
      <c r="L28" s="211">
        <f t="shared" si="3"/>
        <v>21.302495435179551</v>
      </c>
      <c r="M28" s="204">
        <v>226</v>
      </c>
      <c r="N28" s="211">
        <f t="shared" si="4"/>
        <v>13.755325623858795</v>
      </c>
    </row>
    <row r="29" spans="1:14" ht="13.8" thickBot="1">
      <c r="A29" s="17" t="s">
        <v>26</v>
      </c>
      <c r="B29" s="120">
        <v>1948</v>
      </c>
      <c r="C29" s="191">
        <v>974</v>
      </c>
      <c r="D29" s="212">
        <f t="shared" si="1"/>
        <v>50</v>
      </c>
      <c r="E29" s="120">
        <v>414</v>
      </c>
      <c r="F29" s="124">
        <f t="shared" si="2"/>
        <v>21.252566735112939</v>
      </c>
      <c r="G29" s="218">
        <v>880</v>
      </c>
      <c r="H29" s="219">
        <f t="shared" si="0"/>
        <v>45.17453798767967</v>
      </c>
      <c r="I29" s="218">
        <v>551</v>
      </c>
      <c r="J29" s="224">
        <f t="shared" si="7"/>
        <v>28.285420944558521</v>
      </c>
      <c r="K29" s="218">
        <v>268</v>
      </c>
      <c r="L29" s="219">
        <f t="shared" si="3"/>
        <v>13.757700205338811</v>
      </c>
      <c r="M29" s="218">
        <v>158</v>
      </c>
      <c r="N29" s="219">
        <f t="shared" si="4"/>
        <v>8.1108829568788501</v>
      </c>
    </row>
    <row r="30" spans="1:14" ht="13.8" thickBot="1">
      <c r="A30" s="284" t="s">
        <v>32</v>
      </c>
      <c r="B30" s="283">
        <v>11239</v>
      </c>
      <c r="C30" s="283">
        <v>5862</v>
      </c>
      <c r="D30" s="282">
        <f t="shared" si="1"/>
        <v>52.157665272711093</v>
      </c>
      <c r="E30" s="283">
        <v>2446</v>
      </c>
      <c r="F30" s="282">
        <f t="shared" si="2"/>
        <v>21.763502090933358</v>
      </c>
      <c r="G30" s="283">
        <v>5601</v>
      </c>
      <c r="H30" s="282">
        <f t="shared" si="0"/>
        <v>49.835394608061215</v>
      </c>
      <c r="I30" s="283">
        <v>3331</v>
      </c>
      <c r="J30" s="282">
        <f>I30/B30*100</f>
        <v>29.637868137734674</v>
      </c>
      <c r="K30" s="283">
        <v>1480</v>
      </c>
      <c r="L30" s="282">
        <f t="shared" si="3"/>
        <v>13.168431355102767</v>
      </c>
      <c r="M30" s="283">
        <v>1023</v>
      </c>
      <c r="N30" s="278">
        <f t="shared" si="4"/>
        <v>9.1022332947771147</v>
      </c>
    </row>
    <row r="31" spans="1:14">
      <c r="A31" s="228" t="s">
        <v>5</v>
      </c>
      <c r="B31" s="220">
        <v>778</v>
      </c>
      <c r="C31" s="214">
        <v>455</v>
      </c>
      <c r="D31" s="221">
        <f t="shared" si="1"/>
        <v>58.483290488431869</v>
      </c>
      <c r="E31" s="220">
        <v>204</v>
      </c>
      <c r="F31" s="225">
        <f t="shared" si="2"/>
        <v>26.221079691516707</v>
      </c>
      <c r="G31" s="220">
        <v>359</v>
      </c>
      <c r="H31" s="221">
        <f t="shared" si="0"/>
        <v>46.1439588688946</v>
      </c>
      <c r="I31" s="220">
        <v>210</v>
      </c>
      <c r="J31" s="225">
        <f>I31/B31*100</f>
        <v>26.992287917737791</v>
      </c>
      <c r="K31" s="220">
        <v>99</v>
      </c>
      <c r="L31" s="221">
        <f t="shared" si="3"/>
        <v>12.724935732647817</v>
      </c>
      <c r="M31" s="220">
        <v>89</v>
      </c>
      <c r="N31" s="221">
        <f t="shared" si="4"/>
        <v>11.439588688946015</v>
      </c>
    </row>
    <row r="32" spans="1:14">
      <c r="A32" s="199" t="s">
        <v>23</v>
      </c>
      <c r="B32" s="204">
        <v>2173</v>
      </c>
      <c r="C32" s="193">
        <v>1117</v>
      </c>
      <c r="D32" s="221">
        <f t="shared" si="1"/>
        <v>51.403589507593182</v>
      </c>
      <c r="E32" s="204">
        <v>487</v>
      </c>
      <c r="F32" s="223">
        <f t="shared" si="2"/>
        <v>22.411412793373216</v>
      </c>
      <c r="G32" s="204">
        <v>1006</v>
      </c>
      <c r="H32" s="211">
        <f t="shared" si="0"/>
        <v>46.295444086516333</v>
      </c>
      <c r="I32" s="204">
        <v>629</v>
      </c>
      <c r="J32" s="223">
        <f t="shared" ref="J32:J38" si="8">I32/B32*100</f>
        <v>28.946157386102161</v>
      </c>
      <c r="K32" s="204">
        <v>227</v>
      </c>
      <c r="L32" s="211">
        <f t="shared" si="3"/>
        <v>10.446387482742752</v>
      </c>
      <c r="M32" s="204">
        <v>264</v>
      </c>
      <c r="N32" s="211">
        <f t="shared" si="4"/>
        <v>12.149102623101703</v>
      </c>
    </row>
    <row r="33" spans="1:14">
      <c r="A33" s="199" t="s">
        <v>6</v>
      </c>
      <c r="B33" s="204">
        <v>1443</v>
      </c>
      <c r="C33" s="193">
        <v>726</v>
      </c>
      <c r="D33" s="221">
        <f t="shared" si="1"/>
        <v>50.311850311850314</v>
      </c>
      <c r="E33" s="204">
        <v>312</v>
      </c>
      <c r="F33" s="223">
        <f t="shared" si="2"/>
        <v>21.621621621621621</v>
      </c>
      <c r="G33" s="204">
        <v>656</v>
      </c>
      <c r="H33" s="211">
        <f t="shared" si="0"/>
        <v>45.460845460845462</v>
      </c>
      <c r="I33" s="204">
        <v>437</v>
      </c>
      <c r="J33" s="223">
        <f t="shared" si="8"/>
        <v>30.284130284130285</v>
      </c>
      <c r="K33" s="204">
        <v>157</v>
      </c>
      <c r="L33" s="211">
        <f t="shared" si="3"/>
        <v>10.88011088011088</v>
      </c>
      <c r="M33" s="204">
        <v>138</v>
      </c>
      <c r="N33" s="211">
        <f t="shared" si="4"/>
        <v>9.5634095634095644</v>
      </c>
    </row>
    <row r="34" spans="1:14">
      <c r="A34" s="199" t="s">
        <v>24</v>
      </c>
      <c r="B34" s="204">
        <v>1370</v>
      </c>
      <c r="C34" s="193">
        <v>681</v>
      </c>
      <c r="D34" s="221">
        <f t="shared" si="1"/>
        <v>49.708029197080293</v>
      </c>
      <c r="E34" s="204">
        <v>297</v>
      </c>
      <c r="F34" s="223">
        <f t="shared" si="2"/>
        <v>21.678832116788321</v>
      </c>
      <c r="G34" s="204">
        <v>781</v>
      </c>
      <c r="H34" s="211">
        <f t="shared" si="0"/>
        <v>57.007299270072998</v>
      </c>
      <c r="I34" s="204">
        <v>424</v>
      </c>
      <c r="J34" s="223">
        <f t="shared" si="8"/>
        <v>30.948905109489051</v>
      </c>
      <c r="K34" s="204">
        <v>227</v>
      </c>
      <c r="L34" s="211">
        <f t="shared" si="3"/>
        <v>16.569343065693431</v>
      </c>
      <c r="M34" s="204">
        <v>91</v>
      </c>
      <c r="N34" s="211">
        <f t="shared" si="4"/>
        <v>6.6423357664233578</v>
      </c>
    </row>
    <row r="35" spans="1:14">
      <c r="A35" s="199" t="s">
        <v>8</v>
      </c>
      <c r="B35" s="204">
        <v>1025</v>
      </c>
      <c r="C35" s="193">
        <v>482</v>
      </c>
      <c r="D35" s="221">
        <f t="shared" si="1"/>
        <v>47.024390243902438</v>
      </c>
      <c r="E35" s="204">
        <v>187</v>
      </c>
      <c r="F35" s="223">
        <f t="shared" si="2"/>
        <v>18.243902439024389</v>
      </c>
      <c r="G35" s="204">
        <v>479</v>
      </c>
      <c r="H35" s="211">
        <f t="shared" si="0"/>
        <v>46.731707317073173</v>
      </c>
      <c r="I35" s="204">
        <v>333</v>
      </c>
      <c r="J35" s="223">
        <f t="shared" si="8"/>
        <v>32.487804878048784</v>
      </c>
      <c r="K35" s="204">
        <v>164</v>
      </c>
      <c r="L35" s="211">
        <f t="shared" si="3"/>
        <v>16</v>
      </c>
      <c r="M35" s="204">
        <v>111</v>
      </c>
      <c r="N35" s="211">
        <f t="shared" si="4"/>
        <v>10.829268292682928</v>
      </c>
    </row>
    <row r="36" spans="1:14">
      <c r="A36" s="199" t="s">
        <v>9</v>
      </c>
      <c r="B36" s="204">
        <v>1442</v>
      </c>
      <c r="C36" s="198">
        <v>784</v>
      </c>
      <c r="D36" s="221">
        <f t="shared" si="1"/>
        <v>54.368932038834949</v>
      </c>
      <c r="E36" s="207">
        <v>341</v>
      </c>
      <c r="F36" s="223">
        <f t="shared" si="2"/>
        <v>23.647711511789183</v>
      </c>
      <c r="G36" s="204">
        <v>711</v>
      </c>
      <c r="H36" s="211">
        <f t="shared" si="0"/>
        <v>49.306518723994451</v>
      </c>
      <c r="I36" s="204">
        <v>421</v>
      </c>
      <c r="J36" s="223">
        <f t="shared" si="8"/>
        <v>29.195561719833563</v>
      </c>
      <c r="K36" s="204">
        <v>189</v>
      </c>
      <c r="L36" s="211">
        <f t="shared" si="3"/>
        <v>13.106796116504855</v>
      </c>
      <c r="M36" s="204">
        <v>145</v>
      </c>
      <c r="N36" s="211">
        <f t="shared" si="4"/>
        <v>10.055478502080444</v>
      </c>
    </row>
    <row r="37" spans="1:14" ht="13.95" customHeight="1">
      <c r="A37" s="199" t="s">
        <v>10</v>
      </c>
      <c r="B37" s="204">
        <v>1771</v>
      </c>
      <c r="C37" s="198">
        <v>918</v>
      </c>
      <c r="D37" s="221">
        <f t="shared" si="1"/>
        <v>51.835121400338792</v>
      </c>
      <c r="E37" s="204">
        <v>365</v>
      </c>
      <c r="F37" s="223">
        <f t="shared" si="2"/>
        <v>20.609824957651043</v>
      </c>
      <c r="G37" s="204">
        <v>1107</v>
      </c>
      <c r="H37" s="211">
        <f t="shared" si="0"/>
        <v>62.507058159232074</v>
      </c>
      <c r="I37" s="204">
        <v>518</v>
      </c>
      <c r="J37" s="223">
        <f t="shared" si="8"/>
        <v>29.249011857707508</v>
      </c>
      <c r="K37" s="204">
        <v>222</v>
      </c>
      <c r="L37" s="211">
        <f t="shared" si="3"/>
        <v>12.535290796160362</v>
      </c>
      <c r="M37" s="204">
        <v>79</v>
      </c>
      <c r="N37" s="211">
        <f t="shared" si="4"/>
        <v>4.4607566346696785</v>
      </c>
    </row>
    <row r="38" spans="1:14" ht="13.8" thickBot="1">
      <c r="A38" s="229" t="s">
        <v>12</v>
      </c>
      <c r="B38" s="218">
        <v>1237</v>
      </c>
      <c r="C38" s="215">
        <v>699</v>
      </c>
      <c r="D38" s="222">
        <f t="shared" si="1"/>
        <v>56.507679870654812</v>
      </c>
      <c r="E38" s="218">
        <v>253</v>
      </c>
      <c r="F38" s="224">
        <f t="shared" si="2"/>
        <v>20.452708164915119</v>
      </c>
      <c r="G38" s="218">
        <v>502</v>
      </c>
      <c r="H38" s="219">
        <f t="shared" si="0"/>
        <v>40.58205335489086</v>
      </c>
      <c r="I38" s="218">
        <v>359</v>
      </c>
      <c r="J38" s="224">
        <f t="shared" si="8"/>
        <v>29.021827000808408</v>
      </c>
      <c r="K38" s="218">
        <v>195</v>
      </c>
      <c r="L38" s="219">
        <f t="shared" si="3"/>
        <v>15.763945028294261</v>
      </c>
      <c r="M38" s="218">
        <v>106</v>
      </c>
      <c r="N38" s="219">
        <f t="shared" si="4"/>
        <v>8.5691188358932902</v>
      </c>
    </row>
    <row r="39" spans="1:14" ht="13.8" thickBot="1">
      <c r="A39" s="261" t="s">
        <v>33</v>
      </c>
      <c r="B39" s="274">
        <v>6277</v>
      </c>
      <c r="C39" s="283">
        <v>3143</v>
      </c>
      <c r="D39" s="278">
        <f t="shared" si="1"/>
        <v>50.071690297913015</v>
      </c>
      <c r="E39" s="274">
        <v>965</v>
      </c>
      <c r="F39" s="285">
        <f t="shared" si="2"/>
        <v>15.373586108013381</v>
      </c>
      <c r="G39" s="274">
        <v>2649</v>
      </c>
      <c r="H39" s="278">
        <f t="shared" si="0"/>
        <v>42.201688704795288</v>
      </c>
      <c r="I39" s="274">
        <v>1988</v>
      </c>
      <c r="J39" s="280">
        <f>I39/B39*100</f>
        <v>31.671180500238965</v>
      </c>
      <c r="K39" s="274">
        <v>588</v>
      </c>
      <c r="L39" s="278">
        <f t="shared" si="3"/>
        <v>9.3675322606340607</v>
      </c>
      <c r="M39" s="274">
        <v>602</v>
      </c>
      <c r="N39" s="278">
        <f t="shared" si="4"/>
        <v>9.5905687430301096</v>
      </c>
    </row>
    <row r="40" spans="1:14" ht="13.8" thickBot="1">
      <c r="A40" s="20" t="s">
        <v>11</v>
      </c>
      <c r="B40" s="205">
        <v>6277</v>
      </c>
      <c r="C40" s="195">
        <v>3143</v>
      </c>
      <c r="D40" s="212">
        <f t="shared" si="1"/>
        <v>50.071690297913015</v>
      </c>
      <c r="E40" s="205">
        <v>965</v>
      </c>
      <c r="F40" s="216">
        <f t="shared" si="2"/>
        <v>15.373586108013381</v>
      </c>
      <c r="G40" s="205">
        <v>2649</v>
      </c>
      <c r="H40" s="222">
        <f t="shared" si="0"/>
        <v>42.201688704795288</v>
      </c>
      <c r="I40" s="205">
        <v>1988</v>
      </c>
      <c r="J40" s="216">
        <f>I40/B40*100</f>
        <v>31.671180500238965</v>
      </c>
      <c r="K40" s="201">
        <v>588</v>
      </c>
      <c r="L40" s="221">
        <f t="shared" si="3"/>
        <v>9.3675322606340607</v>
      </c>
      <c r="M40" s="205">
        <v>602</v>
      </c>
      <c r="N40" s="222">
        <f t="shared" si="4"/>
        <v>9.5905687430301096</v>
      </c>
    </row>
    <row r="41" spans="1:14" ht="13.8" thickBot="1">
      <c r="A41" s="286" t="s">
        <v>30</v>
      </c>
      <c r="B41" s="283">
        <v>52970</v>
      </c>
      <c r="C41" s="283">
        <v>27452</v>
      </c>
      <c r="D41" s="282">
        <f t="shared" si="1"/>
        <v>51.825561638663395</v>
      </c>
      <c r="E41" s="283">
        <v>10664</v>
      </c>
      <c r="F41" s="280">
        <f t="shared" si="2"/>
        <v>20.132150273739853</v>
      </c>
      <c r="G41" s="274">
        <v>25413</v>
      </c>
      <c r="H41" s="278">
        <f t="shared" si="0"/>
        <v>47.976212950726826</v>
      </c>
      <c r="I41" s="274">
        <v>15653</v>
      </c>
      <c r="J41" s="280">
        <f>I41/B41*100</f>
        <v>29.550689069284502</v>
      </c>
      <c r="K41" s="287">
        <v>8122</v>
      </c>
      <c r="L41" s="288">
        <f t="shared" si="3"/>
        <v>15.333207475929772</v>
      </c>
      <c r="M41" s="274">
        <v>5147</v>
      </c>
      <c r="N41" s="278">
        <f t="shared" si="4"/>
        <v>9.7168208419860314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57"/>
  <sheetViews>
    <sheetView showGridLines="0" zoomScale="120" zoomScaleNormal="120" workbookViewId="0">
      <selection activeCell="G6" sqref="G6:G55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10">
      <c r="A1" s="458" t="s">
        <v>180</v>
      </c>
      <c r="B1" s="458"/>
      <c r="C1" s="458"/>
      <c r="D1" s="458"/>
      <c r="E1" s="458"/>
      <c r="F1" s="458"/>
      <c r="G1" s="458"/>
      <c r="H1" s="458"/>
    </row>
    <row r="2" spans="1:10" ht="14.4" customHeight="1">
      <c r="A2" s="475" t="s">
        <v>214</v>
      </c>
      <c r="B2" s="475"/>
      <c r="C2" s="475"/>
      <c r="D2" s="475"/>
      <c r="E2" s="475"/>
      <c r="F2" s="475"/>
      <c r="G2" s="475"/>
      <c r="H2" s="475"/>
    </row>
    <row r="3" spans="1:10" s="12" customFormat="1" ht="18" customHeight="1">
      <c r="A3" s="475"/>
      <c r="B3" s="475"/>
      <c r="C3" s="475"/>
      <c r="D3" s="475"/>
      <c r="E3" s="475"/>
      <c r="F3" s="475"/>
      <c r="G3" s="475"/>
      <c r="H3" s="475"/>
    </row>
    <row r="4" spans="1:10" ht="9.75" customHeight="1" thickBot="1">
      <c r="A4" s="476"/>
      <c r="B4" s="476"/>
      <c r="C4" s="476"/>
      <c r="D4" s="476"/>
      <c r="E4" s="476"/>
      <c r="F4" s="476"/>
      <c r="G4" s="476"/>
      <c r="H4" s="476"/>
    </row>
    <row r="5" spans="1:10" ht="57" customHeight="1" thickBot="1">
      <c r="A5" s="474" t="s">
        <v>42</v>
      </c>
      <c r="B5" s="431"/>
      <c r="C5" s="431"/>
      <c r="D5" s="432"/>
      <c r="E5" s="56" t="s">
        <v>195</v>
      </c>
      <c r="F5" s="56" t="s">
        <v>215</v>
      </c>
      <c r="G5" s="56" t="s">
        <v>216</v>
      </c>
      <c r="H5" s="56" t="s">
        <v>196</v>
      </c>
    </row>
    <row r="6" spans="1:10" ht="13.8" thickBot="1">
      <c r="A6" s="462" t="s">
        <v>43</v>
      </c>
      <c r="B6" s="463"/>
      <c r="C6" s="463"/>
      <c r="D6" s="464"/>
      <c r="E6" s="289">
        <v>7573</v>
      </c>
      <c r="F6" s="289">
        <v>6405</v>
      </c>
      <c r="G6" s="289">
        <v>87332</v>
      </c>
      <c r="H6" s="289">
        <f>F6-E6</f>
        <v>-1168</v>
      </c>
      <c r="I6" s="315"/>
      <c r="J6" s="315"/>
    </row>
    <row r="7" spans="1:10" ht="12.75" customHeight="1">
      <c r="A7" s="469" t="s">
        <v>44</v>
      </c>
      <c r="B7" s="47" t="s">
        <v>45</v>
      </c>
      <c r="C7" s="48"/>
      <c r="D7" s="48"/>
      <c r="E7" s="57">
        <v>3749</v>
      </c>
      <c r="F7" s="57">
        <v>3025</v>
      </c>
      <c r="G7" s="57">
        <v>44638</v>
      </c>
      <c r="H7" s="57">
        <f>F7-E7</f>
        <v>-724</v>
      </c>
    </row>
    <row r="8" spans="1:10" ht="12.75" customHeight="1">
      <c r="A8" s="470"/>
      <c r="B8" s="49" t="s">
        <v>46</v>
      </c>
      <c r="C8" s="50"/>
      <c r="D8" s="50"/>
      <c r="E8" s="58">
        <v>1289</v>
      </c>
      <c r="F8" s="58">
        <v>1185</v>
      </c>
      <c r="G8" s="57">
        <v>20055</v>
      </c>
      <c r="H8" s="57">
        <f>F8-E8</f>
        <v>-104</v>
      </c>
    </row>
    <row r="9" spans="1:10" ht="12.75" customHeight="1">
      <c r="A9" s="470"/>
      <c r="B9" s="49" t="s">
        <v>47</v>
      </c>
      <c r="C9" s="50"/>
      <c r="D9" s="50"/>
      <c r="E9" s="58">
        <v>6284</v>
      </c>
      <c r="F9" s="58">
        <v>5220</v>
      </c>
      <c r="G9" s="57">
        <v>67277</v>
      </c>
      <c r="H9" s="57">
        <f t="shared" ref="H9:H18" si="0">F9-E9</f>
        <v>-1064</v>
      </c>
    </row>
    <row r="10" spans="1:10" ht="12.75" customHeight="1">
      <c r="A10" s="470"/>
      <c r="B10" s="49" t="s">
        <v>48</v>
      </c>
      <c r="C10" s="50"/>
      <c r="D10" s="50"/>
      <c r="E10" s="58">
        <v>513</v>
      </c>
      <c r="F10" s="58">
        <v>364</v>
      </c>
      <c r="G10" s="57">
        <v>6104</v>
      </c>
      <c r="H10" s="57">
        <f t="shared" si="0"/>
        <v>-149</v>
      </c>
    </row>
    <row r="11" spans="1:10" ht="12.75" customHeight="1">
      <c r="A11" s="470"/>
      <c r="B11" s="49" t="s">
        <v>49</v>
      </c>
      <c r="C11" s="50"/>
      <c r="D11" s="50"/>
      <c r="E11" s="58">
        <v>6741</v>
      </c>
      <c r="F11" s="58">
        <v>5892</v>
      </c>
      <c r="G11" s="57">
        <v>78637</v>
      </c>
      <c r="H11" s="57">
        <f t="shared" si="0"/>
        <v>-849</v>
      </c>
    </row>
    <row r="12" spans="1:10" ht="12.75" customHeight="1">
      <c r="A12" s="470"/>
      <c r="B12" s="49" t="s">
        <v>50</v>
      </c>
      <c r="C12" s="50"/>
      <c r="D12" s="50"/>
      <c r="E12" s="58">
        <v>255</v>
      </c>
      <c r="F12" s="58">
        <v>269</v>
      </c>
      <c r="G12" s="57">
        <v>3192</v>
      </c>
      <c r="H12" s="57">
        <f t="shared" si="0"/>
        <v>14</v>
      </c>
    </row>
    <row r="13" spans="1:10" ht="12.75" customHeight="1">
      <c r="A13" s="470"/>
      <c r="B13" s="49" t="s">
        <v>51</v>
      </c>
      <c r="C13" s="50"/>
      <c r="D13" s="50"/>
      <c r="E13" s="58">
        <v>6</v>
      </c>
      <c r="F13" s="58">
        <v>4</v>
      </c>
      <c r="G13" s="57">
        <v>66</v>
      </c>
      <c r="H13" s="57">
        <f t="shared" si="0"/>
        <v>-2</v>
      </c>
    </row>
    <row r="14" spans="1:10" ht="12.75" customHeight="1">
      <c r="A14" s="470"/>
      <c r="B14" s="49" t="s">
        <v>52</v>
      </c>
      <c r="C14" s="50"/>
      <c r="D14" s="50"/>
      <c r="E14" s="58">
        <v>79</v>
      </c>
      <c r="F14" s="58">
        <v>26</v>
      </c>
      <c r="G14" s="57">
        <v>302</v>
      </c>
      <c r="H14" s="57">
        <f t="shared" si="0"/>
        <v>-53</v>
      </c>
    </row>
    <row r="15" spans="1:10" ht="12.75" customHeight="1">
      <c r="A15" s="470"/>
      <c r="B15" s="49" t="s">
        <v>53</v>
      </c>
      <c r="C15" s="50"/>
      <c r="D15" s="50"/>
      <c r="E15" s="58">
        <v>1191</v>
      </c>
      <c r="F15" s="58">
        <v>392</v>
      </c>
      <c r="G15" s="57">
        <v>3535</v>
      </c>
      <c r="H15" s="57">
        <f t="shared" si="0"/>
        <v>-799</v>
      </c>
    </row>
    <row r="16" spans="1:10" ht="12.75" customHeight="1">
      <c r="A16" s="470"/>
      <c r="B16" s="49" t="s">
        <v>54</v>
      </c>
      <c r="C16" s="50"/>
      <c r="D16" s="50"/>
      <c r="E16" s="58">
        <v>0</v>
      </c>
      <c r="F16" s="58">
        <v>1</v>
      </c>
      <c r="G16" s="57">
        <v>1</v>
      </c>
      <c r="H16" s="57">
        <f t="shared" si="0"/>
        <v>1</v>
      </c>
    </row>
    <row r="17" spans="1:8" ht="12.75" customHeight="1">
      <c r="A17" s="470"/>
      <c r="B17" s="49" t="s">
        <v>55</v>
      </c>
      <c r="C17" s="50"/>
      <c r="D17" s="50"/>
      <c r="E17" s="58">
        <v>156</v>
      </c>
      <c r="F17" s="58">
        <v>119</v>
      </c>
      <c r="G17" s="57">
        <v>1547</v>
      </c>
      <c r="H17" s="57">
        <f t="shared" si="0"/>
        <v>-37</v>
      </c>
    </row>
    <row r="18" spans="1:8" ht="12.75" customHeight="1" thickBot="1">
      <c r="A18" s="471"/>
      <c r="B18" s="51" t="s">
        <v>56</v>
      </c>
      <c r="C18" s="52"/>
      <c r="D18" s="52"/>
      <c r="E18" s="59">
        <v>423</v>
      </c>
      <c r="F18" s="59">
        <v>368</v>
      </c>
      <c r="G18" s="247">
        <v>818</v>
      </c>
      <c r="H18" s="57">
        <f t="shared" si="0"/>
        <v>-55</v>
      </c>
    </row>
    <row r="19" spans="1:8" ht="15.75" customHeight="1" thickBot="1">
      <c r="A19" s="462" t="s">
        <v>57</v>
      </c>
      <c r="B19" s="463"/>
      <c r="C19" s="463"/>
      <c r="D19" s="464"/>
      <c r="E19" s="289">
        <v>7058</v>
      </c>
      <c r="F19" s="289">
        <v>5716</v>
      </c>
      <c r="G19" s="289">
        <v>88314</v>
      </c>
      <c r="H19" s="289">
        <f>F19-E19</f>
        <v>-1342</v>
      </c>
    </row>
    <row r="20" spans="1:8" ht="16.5" customHeight="1">
      <c r="A20" s="495" t="s">
        <v>123</v>
      </c>
      <c r="B20" s="472" t="s">
        <v>124</v>
      </c>
      <c r="C20" s="473"/>
      <c r="D20" s="473"/>
      <c r="E20" s="57">
        <v>4111</v>
      </c>
      <c r="F20" s="57">
        <v>3360</v>
      </c>
      <c r="G20" s="57">
        <v>47691</v>
      </c>
      <c r="H20" s="57">
        <f>F20-E20</f>
        <v>-751</v>
      </c>
    </row>
    <row r="21" spans="1:8" ht="13.5" customHeight="1">
      <c r="A21" s="496"/>
      <c r="B21" s="479" t="s">
        <v>58</v>
      </c>
      <c r="C21" s="460" t="s">
        <v>59</v>
      </c>
      <c r="D21" s="460"/>
      <c r="E21" s="58">
        <v>3328</v>
      </c>
      <c r="F21" s="58">
        <v>2701</v>
      </c>
      <c r="G21" s="57">
        <v>40333</v>
      </c>
      <c r="H21" s="57">
        <f>F21-E21</f>
        <v>-627</v>
      </c>
    </row>
    <row r="22" spans="1:8" ht="12.75" customHeight="1">
      <c r="A22" s="496"/>
      <c r="B22" s="480"/>
      <c r="C22" s="477" t="s">
        <v>58</v>
      </c>
      <c r="D22" s="53" t="s">
        <v>136</v>
      </c>
      <c r="E22" s="58">
        <v>92</v>
      </c>
      <c r="F22" s="58">
        <v>97</v>
      </c>
      <c r="G22" s="57">
        <v>1657</v>
      </c>
      <c r="H22" s="57">
        <f t="shared" ref="H22:H52" si="1">F22-E22</f>
        <v>5</v>
      </c>
    </row>
    <row r="23" spans="1:8">
      <c r="A23" s="496"/>
      <c r="B23" s="480"/>
      <c r="C23" s="478"/>
      <c r="D23" s="53" t="s">
        <v>137</v>
      </c>
      <c r="E23" s="58">
        <v>353</v>
      </c>
      <c r="F23" s="58">
        <v>297</v>
      </c>
      <c r="G23" s="57">
        <v>4615</v>
      </c>
      <c r="H23" s="57">
        <f t="shared" si="1"/>
        <v>-56</v>
      </c>
    </row>
    <row r="24" spans="1:8">
      <c r="A24" s="496"/>
      <c r="B24" s="480"/>
      <c r="C24" s="461" t="s">
        <v>60</v>
      </c>
      <c r="D24" s="461"/>
      <c r="E24" s="76">
        <v>783</v>
      </c>
      <c r="F24" s="76">
        <v>659</v>
      </c>
      <c r="G24" s="248">
        <v>7358</v>
      </c>
      <c r="H24" s="57">
        <f t="shared" si="1"/>
        <v>-124</v>
      </c>
    </row>
    <row r="25" spans="1:8" ht="12.75" customHeight="1">
      <c r="A25" s="496"/>
      <c r="B25" s="480"/>
      <c r="C25" s="465" t="s">
        <v>58</v>
      </c>
      <c r="D25" s="53" t="s">
        <v>61</v>
      </c>
      <c r="E25" s="58">
        <v>91</v>
      </c>
      <c r="F25" s="58">
        <v>85</v>
      </c>
      <c r="G25" s="57">
        <v>1675</v>
      </c>
      <c r="H25" s="57">
        <f t="shared" si="1"/>
        <v>-6</v>
      </c>
    </row>
    <row r="26" spans="1:8" ht="12.75" customHeight="1">
      <c r="A26" s="496"/>
      <c r="B26" s="480"/>
      <c r="C26" s="466"/>
      <c r="D26" s="53" t="s">
        <v>62</v>
      </c>
      <c r="E26" s="58">
        <v>23</v>
      </c>
      <c r="F26" s="58">
        <v>29</v>
      </c>
      <c r="G26" s="57">
        <v>1066</v>
      </c>
      <c r="H26" s="57">
        <f t="shared" si="1"/>
        <v>6</v>
      </c>
    </row>
    <row r="27" spans="1:8" ht="15" customHeight="1">
      <c r="A27" s="496"/>
      <c r="B27" s="480"/>
      <c r="C27" s="466"/>
      <c r="D27" s="54" t="s">
        <v>138</v>
      </c>
      <c r="E27" s="58">
        <v>355</v>
      </c>
      <c r="F27" s="58">
        <v>309</v>
      </c>
      <c r="G27" s="57">
        <v>2412</v>
      </c>
      <c r="H27" s="57">
        <f t="shared" si="1"/>
        <v>-46</v>
      </c>
    </row>
    <row r="28" spans="1:8" ht="15" customHeight="1">
      <c r="A28" s="496"/>
      <c r="B28" s="480"/>
      <c r="C28" s="466"/>
      <c r="D28" s="54" t="s">
        <v>139</v>
      </c>
      <c r="E28" s="58">
        <v>2</v>
      </c>
      <c r="F28" s="58">
        <v>3</v>
      </c>
      <c r="G28" s="57">
        <v>8</v>
      </c>
      <c r="H28" s="57">
        <f t="shared" si="1"/>
        <v>1</v>
      </c>
    </row>
    <row r="29" spans="1:8" ht="24.75" customHeight="1">
      <c r="A29" s="496"/>
      <c r="B29" s="480"/>
      <c r="C29" s="466"/>
      <c r="D29" s="54" t="s">
        <v>63</v>
      </c>
      <c r="E29" s="58">
        <v>250</v>
      </c>
      <c r="F29" s="58">
        <v>201</v>
      </c>
      <c r="G29" s="57">
        <v>1439</v>
      </c>
      <c r="H29" s="57">
        <f t="shared" si="1"/>
        <v>-49</v>
      </c>
    </row>
    <row r="30" spans="1:8" ht="24.75" customHeight="1">
      <c r="A30" s="496"/>
      <c r="B30" s="480"/>
      <c r="C30" s="466"/>
      <c r="D30" s="54" t="s">
        <v>140</v>
      </c>
      <c r="E30" s="58">
        <v>42</v>
      </c>
      <c r="F30" s="58">
        <v>23</v>
      </c>
      <c r="G30" s="57">
        <v>525</v>
      </c>
      <c r="H30" s="57">
        <f t="shared" si="1"/>
        <v>-19</v>
      </c>
    </row>
    <row r="31" spans="1:8" ht="12.75" customHeight="1">
      <c r="A31" s="496"/>
      <c r="B31" s="480"/>
      <c r="C31" s="467"/>
      <c r="D31" s="54" t="s">
        <v>141</v>
      </c>
      <c r="E31" s="58">
        <v>5</v>
      </c>
      <c r="F31" s="58">
        <v>1</v>
      </c>
      <c r="G31" s="57">
        <v>29</v>
      </c>
      <c r="H31" s="57">
        <f t="shared" si="1"/>
        <v>-4</v>
      </c>
    </row>
    <row r="32" spans="1:8" ht="21" customHeight="1">
      <c r="A32" s="496"/>
      <c r="B32" s="480"/>
      <c r="C32" s="467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496"/>
      <c r="B33" s="480"/>
      <c r="C33" s="467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496"/>
      <c r="B34" s="480"/>
      <c r="C34" s="467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496"/>
      <c r="B35" s="480"/>
      <c r="C35" s="467"/>
      <c r="D35" s="54" t="s">
        <v>145</v>
      </c>
      <c r="E35" s="58">
        <v>2</v>
      </c>
      <c r="F35" s="58">
        <v>1</v>
      </c>
      <c r="G35" s="57">
        <v>88</v>
      </c>
      <c r="H35" s="57">
        <f t="shared" si="1"/>
        <v>-1</v>
      </c>
    </row>
    <row r="36" spans="1:8" ht="12.75" customHeight="1">
      <c r="A36" s="496"/>
      <c r="B36" s="481"/>
      <c r="C36" s="468"/>
      <c r="D36" s="54" t="s">
        <v>72</v>
      </c>
      <c r="E36" s="58">
        <v>15</v>
      </c>
      <c r="F36" s="58">
        <v>10</v>
      </c>
      <c r="G36" s="57">
        <v>124</v>
      </c>
      <c r="H36" s="57">
        <f t="shared" si="1"/>
        <v>-5</v>
      </c>
    </row>
    <row r="37" spans="1:8" ht="12.75" customHeight="1">
      <c r="A37" s="496"/>
      <c r="B37" s="459" t="s">
        <v>64</v>
      </c>
      <c r="C37" s="460"/>
      <c r="D37" s="460"/>
      <c r="E37" s="58">
        <v>77</v>
      </c>
      <c r="F37" s="58">
        <v>44</v>
      </c>
      <c r="G37" s="57">
        <v>1546</v>
      </c>
      <c r="H37" s="57">
        <f t="shared" si="1"/>
        <v>-33</v>
      </c>
    </row>
    <row r="38" spans="1:8" ht="12.75" customHeight="1">
      <c r="A38" s="496"/>
      <c r="B38" s="459" t="s">
        <v>146</v>
      </c>
      <c r="C38" s="460"/>
      <c r="D38" s="460"/>
      <c r="E38" s="58">
        <v>0</v>
      </c>
      <c r="F38" s="58">
        <v>2</v>
      </c>
      <c r="G38" s="57">
        <v>102</v>
      </c>
      <c r="H38" s="57">
        <f t="shared" si="1"/>
        <v>2</v>
      </c>
    </row>
    <row r="39" spans="1:8" ht="12.75" customHeight="1">
      <c r="A39" s="496"/>
      <c r="B39" s="459" t="s">
        <v>65</v>
      </c>
      <c r="C39" s="460"/>
      <c r="D39" s="460"/>
      <c r="E39" s="58">
        <v>206</v>
      </c>
      <c r="F39" s="58">
        <v>251</v>
      </c>
      <c r="G39" s="57">
        <v>4604</v>
      </c>
      <c r="H39" s="57">
        <f t="shared" si="1"/>
        <v>45</v>
      </c>
    </row>
    <row r="40" spans="1:8" ht="13.5" customHeight="1">
      <c r="A40" s="496"/>
      <c r="B40" s="459" t="s">
        <v>147</v>
      </c>
      <c r="C40" s="460"/>
      <c r="D40" s="460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496"/>
      <c r="B41" s="459" t="s">
        <v>66</v>
      </c>
      <c r="C41" s="460"/>
      <c r="D41" s="460"/>
      <c r="E41" s="58">
        <v>0</v>
      </c>
      <c r="F41" s="58">
        <v>1</v>
      </c>
      <c r="G41" s="57">
        <v>2</v>
      </c>
      <c r="H41" s="57">
        <f t="shared" si="1"/>
        <v>1</v>
      </c>
    </row>
    <row r="42" spans="1:8" ht="15.75" customHeight="1">
      <c r="A42" s="496"/>
      <c r="B42" s="459" t="s">
        <v>67</v>
      </c>
      <c r="C42" s="460"/>
      <c r="D42" s="460"/>
      <c r="E42" s="58">
        <v>0</v>
      </c>
      <c r="F42" s="58">
        <v>0</v>
      </c>
      <c r="G42" s="57">
        <v>1028</v>
      </c>
      <c r="H42" s="57">
        <f t="shared" si="1"/>
        <v>0</v>
      </c>
    </row>
    <row r="43" spans="1:8" ht="13.5" customHeight="1">
      <c r="A43" s="496"/>
      <c r="B43" s="456" t="s">
        <v>148</v>
      </c>
      <c r="C43" s="457"/>
      <c r="D43" s="457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496"/>
      <c r="B44" s="488" t="s">
        <v>149</v>
      </c>
      <c r="C44" s="489"/>
      <c r="D44" s="489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496"/>
      <c r="B45" s="488" t="s">
        <v>157</v>
      </c>
      <c r="C45" s="489"/>
      <c r="D45" s="489"/>
      <c r="E45" s="58">
        <v>82</v>
      </c>
      <c r="F45" s="58">
        <v>52</v>
      </c>
      <c r="G45" s="57">
        <v>956</v>
      </c>
      <c r="H45" s="57">
        <f t="shared" si="1"/>
        <v>-30</v>
      </c>
    </row>
    <row r="46" spans="1:8">
      <c r="A46" s="496"/>
      <c r="B46" s="459" t="s">
        <v>150</v>
      </c>
      <c r="C46" s="460"/>
      <c r="D46" s="460"/>
      <c r="E46" s="58">
        <v>1465</v>
      </c>
      <c r="F46" s="58">
        <v>1079</v>
      </c>
      <c r="G46" s="57">
        <v>17508</v>
      </c>
      <c r="H46" s="57">
        <f t="shared" si="1"/>
        <v>-386</v>
      </c>
    </row>
    <row r="47" spans="1:8">
      <c r="A47" s="496"/>
      <c r="B47" s="459" t="s">
        <v>68</v>
      </c>
      <c r="C47" s="460"/>
      <c r="D47" s="460"/>
      <c r="E47" s="58">
        <v>354</v>
      </c>
      <c r="F47" s="58">
        <v>301</v>
      </c>
      <c r="G47" s="57">
        <v>5828</v>
      </c>
      <c r="H47" s="57">
        <f t="shared" si="1"/>
        <v>-53</v>
      </c>
    </row>
    <row r="48" spans="1:8">
      <c r="A48" s="496"/>
      <c r="B48" s="459" t="s">
        <v>69</v>
      </c>
      <c r="C48" s="460"/>
      <c r="D48" s="460"/>
      <c r="E48" s="58">
        <v>2</v>
      </c>
      <c r="F48" s="58">
        <v>2</v>
      </c>
      <c r="G48" s="57">
        <v>100</v>
      </c>
      <c r="H48" s="57">
        <f t="shared" si="1"/>
        <v>0</v>
      </c>
    </row>
    <row r="49" spans="1:8">
      <c r="A49" s="496"/>
      <c r="B49" s="459" t="s">
        <v>151</v>
      </c>
      <c r="C49" s="460"/>
      <c r="D49" s="460"/>
      <c r="E49" s="58">
        <v>135</v>
      </c>
      <c r="F49" s="58">
        <v>137</v>
      </c>
      <c r="G49" s="57">
        <v>1773</v>
      </c>
      <c r="H49" s="57">
        <f t="shared" si="1"/>
        <v>2</v>
      </c>
    </row>
    <row r="50" spans="1:8">
      <c r="A50" s="496"/>
      <c r="B50" s="459" t="s">
        <v>70</v>
      </c>
      <c r="C50" s="460"/>
      <c r="D50" s="460"/>
      <c r="E50" s="58">
        <v>27</v>
      </c>
      <c r="F50" s="58">
        <v>38</v>
      </c>
      <c r="G50" s="57">
        <v>346</v>
      </c>
      <c r="H50" s="57">
        <f t="shared" si="1"/>
        <v>11</v>
      </c>
    </row>
    <row r="51" spans="1:8">
      <c r="A51" s="496"/>
      <c r="B51" s="459" t="s">
        <v>71</v>
      </c>
      <c r="C51" s="460"/>
      <c r="D51" s="460"/>
      <c r="E51" s="58">
        <v>37</v>
      </c>
      <c r="F51" s="58">
        <v>37</v>
      </c>
      <c r="G51" s="57">
        <v>548</v>
      </c>
      <c r="H51" s="57">
        <f t="shared" si="1"/>
        <v>0</v>
      </c>
    </row>
    <row r="52" spans="1:8" ht="13.8" thickBot="1">
      <c r="A52" s="497"/>
      <c r="B52" s="490" t="s">
        <v>72</v>
      </c>
      <c r="C52" s="491"/>
      <c r="D52" s="491"/>
      <c r="E52" s="59">
        <v>562</v>
      </c>
      <c r="F52" s="59">
        <v>414</v>
      </c>
      <c r="G52" s="247">
        <v>6384</v>
      </c>
      <c r="H52" s="57">
        <f t="shared" si="1"/>
        <v>-148</v>
      </c>
    </row>
    <row r="53" spans="1:8" ht="13.8" thickBot="1">
      <c r="A53" s="485" t="s">
        <v>73</v>
      </c>
      <c r="B53" s="486"/>
      <c r="C53" s="486"/>
      <c r="D53" s="487"/>
      <c r="E53" s="290">
        <v>53952</v>
      </c>
      <c r="F53" s="290">
        <v>52970</v>
      </c>
      <c r="G53" s="290">
        <v>52970</v>
      </c>
      <c r="H53" s="290">
        <f>F53-E53</f>
        <v>-982</v>
      </c>
    </row>
    <row r="54" spans="1:8" ht="25.95" customHeight="1">
      <c r="A54" s="492" t="s">
        <v>74</v>
      </c>
      <c r="B54" s="493"/>
      <c r="C54" s="493"/>
      <c r="D54" s="494"/>
      <c r="E54" s="57">
        <v>7404</v>
      </c>
      <c r="F54" s="57">
        <v>7730</v>
      </c>
      <c r="G54" s="57">
        <v>92536</v>
      </c>
      <c r="H54" s="57">
        <f>F54-E54</f>
        <v>326</v>
      </c>
    </row>
    <row r="55" spans="1:8" ht="13.8" thickBot="1">
      <c r="A55" s="482" t="s">
        <v>152</v>
      </c>
      <c r="B55" s="483"/>
      <c r="C55" s="483"/>
      <c r="D55" s="484"/>
      <c r="E55" s="60">
        <v>392</v>
      </c>
      <c r="F55" s="60">
        <v>387</v>
      </c>
      <c r="G55" s="60">
        <v>11084</v>
      </c>
      <c r="H55" s="60">
        <f>F55-E55</f>
        <v>-5</v>
      </c>
    </row>
    <row r="56" spans="1:8">
      <c r="A56" s="21" t="s">
        <v>200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K7" sqref="K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511" t="s">
        <v>161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36.75" customHeight="1" thickBot="1">
      <c r="A2" s="476" t="s">
        <v>217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ht="13.5" customHeight="1">
      <c r="A3" s="512" t="s">
        <v>42</v>
      </c>
      <c r="B3" s="513"/>
      <c r="C3" s="513" t="s">
        <v>153</v>
      </c>
      <c r="D3" s="513"/>
      <c r="E3" s="513"/>
      <c r="F3" s="513"/>
      <c r="G3" s="513"/>
      <c r="H3" s="513"/>
      <c r="I3" s="513"/>
      <c r="J3" s="513"/>
      <c r="K3" s="513"/>
      <c r="L3" s="517"/>
    </row>
    <row r="4" spans="1:12">
      <c r="A4" s="514"/>
      <c r="B4" s="504"/>
      <c r="C4" s="504" t="s">
        <v>75</v>
      </c>
      <c r="D4" s="504" t="s">
        <v>112</v>
      </c>
      <c r="E4" s="518" t="s">
        <v>218</v>
      </c>
      <c r="F4" s="518"/>
      <c r="G4" s="518"/>
      <c r="H4" s="518"/>
      <c r="I4" s="518"/>
      <c r="J4" s="518"/>
      <c r="K4" s="518"/>
      <c r="L4" s="519"/>
    </row>
    <row r="5" spans="1:12" ht="44.4" customHeight="1">
      <c r="A5" s="514"/>
      <c r="B5" s="504"/>
      <c r="C5" s="504"/>
      <c r="D5" s="504"/>
      <c r="E5" s="504" t="s">
        <v>109</v>
      </c>
      <c r="F5" s="504"/>
      <c r="G5" s="504" t="s">
        <v>158</v>
      </c>
      <c r="H5" s="504"/>
      <c r="I5" s="504" t="s">
        <v>76</v>
      </c>
      <c r="J5" s="504"/>
      <c r="K5" s="504" t="s">
        <v>77</v>
      </c>
      <c r="L5" s="505"/>
    </row>
    <row r="6" spans="1:12" ht="22.95" customHeight="1" thickBot="1">
      <c r="A6" s="515"/>
      <c r="B6" s="516"/>
      <c r="C6" s="516"/>
      <c r="D6" s="516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506" t="s">
        <v>113</v>
      </c>
      <c r="B7" s="507"/>
      <c r="C7" s="291">
        <v>659</v>
      </c>
      <c r="D7" s="291">
        <v>350</v>
      </c>
      <c r="E7" s="291">
        <v>225</v>
      </c>
      <c r="F7" s="291">
        <v>107</v>
      </c>
      <c r="G7" s="291">
        <v>242</v>
      </c>
      <c r="H7" s="291">
        <v>125</v>
      </c>
      <c r="I7" s="291">
        <v>68</v>
      </c>
      <c r="J7" s="291">
        <v>29</v>
      </c>
      <c r="K7" s="291">
        <v>99</v>
      </c>
      <c r="L7" s="292">
        <v>49</v>
      </c>
    </row>
    <row r="8" spans="1:12">
      <c r="A8" s="508" t="s">
        <v>58</v>
      </c>
      <c r="B8" s="230" t="s">
        <v>114</v>
      </c>
      <c r="C8" s="231">
        <v>85</v>
      </c>
      <c r="D8" s="231">
        <v>55</v>
      </c>
      <c r="E8" s="231">
        <v>36</v>
      </c>
      <c r="F8" s="231">
        <v>21</v>
      </c>
      <c r="G8" s="231">
        <v>34</v>
      </c>
      <c r="H8" s="231">
        <v>20</v>
      </c>
      <c r="I8" s="231">
        <v>10</v>
      </c>
      <c r="J8" s="231">
        <v>6</v>
      </c>
      <c r="K8" s="231">
        <v>11</v>
      </c>
      <c r="L8" s="232">
        <v>6</v>
      </c>
    </row>
    <row r="9" spans="1:12">
      <c r="A9" s="509"/>
      <c r="B9" s="175" t="s">
        <v>115</v>
      </c>
      <c r="C9" s="176">
        <v>29</v>
      </c>
      <c r="D9" s="176">
        <v>17</v>
      </c>
      <c r="E9" s="176">
        <v>6</v>
      </c>
      <c r="F9" s="176">
        <v>4</v>
      </c>
      <c r="G9" s="176">
        <v>2</v>
      </c>
      <c r="H9" s="176">
        <v>1</v>
      </c>
      <c r="I9" s="176">
        <v>11</v>
      </c>
      <c r="J9" s="176">
        <v>4</v>
      </c>
      <c r="K9" s="176">
        <v>7</v>
      </c>
      <c r="L9" s="77">
        <v>5</v>
      </c>
    </row>
    <row r="10" spans="1:12">
      <c r="A10" s="509"/>
      <c r="B10" s="175" t="s">
        <v>136</v>
      </c>
      <c r="C10" s="176">
        <v>309</v>
      </c>
      <c r="D10" s="176">
        <v>152</v>
      </c>
      <c r="E10" s="176">
        <v>107</v>
      </c>
      <c r="F10" s="176">
        <v>42</v>
      </c>
      <c r="G10" s="176">
        <v>122</v>
      </c>
      <c r="H10" s="176">
        <v>60</v>
      </c>
      <c r="I10" s="176">
        <v>17</v>
      </c>
      <c r="J10" s="176">
        <v>7</v>
      </c>
      <c r="K10" s="176">
        <v>42</v>
      </c>
      <c r="L10" s="77">
        <v>23</v>
      </c>
    </row>
    <row r="11" spans="1:12">
      <c r="A11" s="509"/>
      <c r="B11" s="175" t="s">
        <v>139</v>
      </c>
      <c r="C11" s="176">
        <v>3</v>
      </c>
      <c r="D11" s="176">
        <v>1</v>
      </c>
      <c r="E11" s="176">
        <v>2</v>
      </c>
      <c r="F11" s="176">
        <v>0</v>
      </c>
      <c r="G11" s="176">
        <v>3</v>
      </c>
      <c r="H11" s="176">
        <v>1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509"/>
      <c r="B12" s="177" t="s">
        <v>154</v>
      </c>
      <c r="C12" s="176">
        <v>201</v>
      </c>
      <c r="D12" s="176">
        <v>104</v>
      </c>
      <c r="E12" s="176">
        <v>62</v>
      </c>
      <c r="F12" s="176">
        <v>32</v>
      </c>
      <c r="G12" s="176">
        <v>59</v>
      </c>
      <c r="H12" s="176">
        <v>28</v>
      </c>
      <c r="I12" s="176">
        <v>23</v>
      </c>
      <c r="J12" s="176">
        <v>8</v>
      </c>
      <c r="K12" s="176">
        <v>34</v>
      </c>
      <c r="L12" s="77">
        <v>13</v>
      </c>
    </row>
    <row r="13" spans="1:12" ht="22.8">
      <c r="A13" s="509"/>
      <c r="B13" s="178" t="s">
        <v>140</v>
      </c>
      <c r="C13" s="176">
        <v>23</v>
      </c>
      <c r="D13" s="176">
        <v>16</v>
      </c>
      <c r="E13" s="176">
        <v>10</v>
      </c>
      <c r="F13" s="176">
        <v>5</v>
      </c>
      <c r="G13" s="176">
        <v>23</v>
      </c>
      <c r="H13" s="176">
        <v>16</v>
      </c>
      <c r="I13" s="176">
        <v>0</v>
      </c>
      <c r="J13" s="176">
        <v>0</v>
      </c>
      <c r="K13" s="176">
        <v>1</v>
      </c>
      <c r="L13" s="77">
        <v>0</v>
      </c>
    </row>
    <row r="14" spans="1:12">
      <c r="A14" s="509"/>
      <c r="B14" s="178" t="s">
        <v>141</v>
      </c>
      <c r="C14" s="176">
        <v>1</v>
      </c>
      <c r="D14" s="176">
        <v>0</v>
      </c>
      <c r="E14" s="176">
        <v>0</v>
      </c>
      <c r="F14" s="176">
        <v>0</v>
      </c>
      <c r="G14" s="176">
        <v>1</v>
      </c>
      <c r="H14" s="176">
        <v>0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509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509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509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509"/>
      <c r="B18" s="178" t="s">
        <v>145</v>
      </c>
      <c r="C18" s="176">
        <v>1</v>
      </c>
      <c r="D18" s="176">
        <v>0</v>
      </c>
      <c r="E18" s="176">
        <v>1</v>
      </c>
      <c r="F18" s="176">
        <v>0</v>
      </c>
      <c r="G18" s="176">
        <v>0</v>
      </c>
      <c r="H18" s="176">
        <v>0</v>
      </c>
      <c r="I18" s="176">
        <v>1</v>
      </c>
      <c r="J18" s="176">
        <v>0</v>
      </c>
      <c r="K18" s="176">
        <v>0</v>
      </c>
      <c r="L18" s="77">
        <v>0</v>
      </c>
    </row>
    <row r="19" spans="1:15" ht="13.8" thickBot="1">
      <c r="A19" s="510"/>
      <c r="B19" s="233" t="s">
        <v>116</v>
      </c>
      <c r="C19" s="234">
        <v>10</v>
      </c>
      <c r="D19" s="234">
        <v>6</v>
      </c>
      <c r="E19" s="234">
        <v>3</v>
      </c>
      <c r="F19" s="234">
        <v>3</v>
      </c>
      <c r="G19" s="234">
        <v>1</v>
      </c>
      <c r="H19" s="234">
        <v>0</v>
      </c>
      <c r="I19" s="234">
        <v>6</v>
      </c>
      <c r="J19" s="234">
        <v>4</v>
      </c>
      <c r="K19" s="234">
        <v>4</v>
      </c>
      <c r="L19" s="235">
        <v>2</v>
      </c>
    </row>
    <row r="20" spans="1:15" ht="13.8" thickBot="1">
      <c r="A20" s="498" t="s">
        <v>117</v>
      </c>
      <c r="B20" s="499"/>
      <c r="C20" s="291">
        <v>44</v>
      </c>
      <c r="D20" s="291">
        <v>18</v>
      </c>
      <c r="E20" s="291">
        <v>19</v>
      </c>
      <c r="F20" s="291">
        <v>9</v>
      </c>
      <c r="G20" s="291">
        <v>20</v>
      </c>
      <c r="H20" s="291">
        <v>6</v>
      </c>
      <c r="I20" s="291">
        <v>6</v>
      </c>
      <c r="J20" s="291">
        <v>1</v>
      </c>
      <c r="K20" s="291">
        <v>5</v>
      </c>
      <c r="L20" s="292">
        <v>1</v>
      </c>
    </row>
    <row r="21" spans="1:15" ht="13.8" thickBot="1">
      <c r="A21" s="502" t="s">
        <v>146</v>
      </c>
      <c r="B21" s="503"/>
      <c r="C21" s="236">
        <v>2</v>
      </c>
      <c r="D21" s="236">
        <v>2</v>
      </c>
      <c r="E21" s="236">
        <v>1</v>
      </c>
      <c r="F21" s="236">
        <v>1</v>
      </c>
      <c r="G21" s="236">
        <v>2</v>
      </c>
      <c r="H21" s="236">
        <v>2</v>
      </c>
      <c r="I21" s="236">
        <v>0</v>
      </c>
      <c r="J21" s="236">
        <v>0</v>
      </c>
      <c r="K21" s="236">
        <v>0</v>
      </c>
      <c r="L21" s="79">
        <v>0</v>
      </c>
    </row>
    <row r="22" spans="1:15" ht="13.8" thickBot="1">
      <c r="A22" s="498" t="s">
        <v>118</v>
      </c>
      <c r="B22" s="499"/>
      <c r="C22" s="291">
        <v>251</v>
      </c>
      <c r="D22" s="291">
        <v>176</v>
      </c>
      <c r="E22" s="291">
        <v>83</v>
      </c>
      <c r="F22" s="291">
        <v>55</v>
      </c>
      <c r="G22" s="291">
        <v>129</v>
      </c>
      <c r="H22" s="291">
        <v>86</v>
      </c>
      <c r="I22" s="291">
        <v>15</v>
      </c>
      <c r="J22" s="291">
        <v>8</v>
      </c>
      <c r="K22" s="291">
        <v>47</v>
      </c>
      <c r="L22" s="292">
        <v>33</v>
      </c>
    </row>
    <row r="23" spans="1:15" ht="13.8" thickBot="1">
      <c r="A23" s="502" t="s">
        <v>155</v>
      </c>
      <c r="B23" s="503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498" t="s">
        <v>119</v>
      </c>
      <c r="B24" s="499"/>
      <c r="C24" s="291">
        <v>1</v>
      </c>
      <c r="D24" s="291">
        <v>1</v>
      </c>
      <c r="E24" s="291">
        <v>1</v>
      </c>
      <c r="F24" s="291">
        <v>1</v>
      </c>
      <c r="G24" s="291">
        <v>1</v>
      </c>
      <c r="H24" s="291">
        <v>1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498" t="s">
        <v>120</v>
      </c>
      <c r="B25" s="499"/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2">
        <v>0</v>
      </c>
    </row>
    <row r="26" spans="1:15" ht="13.8" thickBot="1">
      <c r="A26" s="502" t="s">
        <v>148</v>
      </c>
      <c r="B26" s="503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498" t="s">
        <v>156</v>
      </c>
      <c r="B27" s="499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462" t="s">
        <v>121</v>
      </c>
      <c r="B28" s="463"/>
      <c r="C28" s="293">
        <v>955</v>
      </c>
      <c r="D28" s="293">
        <v>545</v>
      </c>
      <c r="E28" s="293">
        <v>328</v>
      </c>
      <c r="F28" s="293">
        <v>172</v>
      </c>
      <c r="G28" s="293">
        <v>392</v>
      </c>
      <c r="H28" s="293">
        <v>218</v>
      </c>
      <c r="I28" s="293">
        <v>89</v>
      </c>
      <c r="J28" s="291">
        <v>38</v>
      </c>
      <c r="K28" s="293">
        <v>151</v>
      </c>
      <c r="L28" s="294">
        <v>83</v>
      </c>
      <c r="N28" s="316"/>
    </row>
    <row r="29" spans="1:15" ht="13.8" thickBot="1">
      <c r="A29" s="500" t="s">
        <v>122</v>
      </c>
      <c r="B29" s="501"/>
      <c r="C29" s="295">
        <v>100</v>
      </c>
      <c r="D29" s="295">
        <v>57.068062827225127</v>
      </c>
      <c r="E29" s="295">
        <v>34.345549738219894</v>
      </c>
      <c r="F29" s="295">
        <v>31.559633027522938</v>
      </c>
      <c r="G29" s="295">
        <v>41.047120418848166</v>
      </c>
      <c r="H29" s="295">
        <v>22.827225130890053</v>
      </c>
      <c r="I29" s="295">
        <v>9.3193717277486918</v>
      </c>
      <c r="J29" s="296">
        <v>6.9724770642201843</v>
      </c>
      <c r="K29" s="295">
        <v>15.811518324607329</v>
      </c>
      <c r="L29" s="297">
        <v>15.229357798165138</v>
      </c>
      <c r="O29" s="316"/>
    </row>
    <row r="30" spans="1:15">
      <c r="A30" s="21" t="s">
        <v>200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6"/>
      <c r="J32" s="11"/>
      <c r="L32" s="316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zoomScaleNormal="100" workbookViewId="0">
      <selection activeCell="C35" sqref="C35"/>
    </sheetView>
  </sheetViews>
  <sheetFormatPr defaultRowHeight="13.2"/>
  <cols>
    <col min="1" max="1" width="5.109375" customWidth="1"/>
    <col min="2" max="2" width="46" customWidth="1"/>
    <col min="3" max="3" width="11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511" t="s">
        <v>192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36.75" customHeight="1" thickBot="1">
      <c r="A2" s="476" t="s">
        <v>219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ht="13.5" customHeight="1">
      <c r="A3" s="512" t="s">
        <v>42</v>
      </c>
      <c r="B3" s="513"/>
      <c r="C3" s="513" t="s">
        <v>153</v>
      </c>
      <c r="D3" s="513"/>
      <c r="E3" s="513"/>
      <c r="F3" s="513"/>
      <c r="G3" s="513"/>
      <c r="H3" s="513"/>
      <c r="I3" s="513"/>
      <c r="J3" s="513"/>
      <c r="K3" s="513"/>
      <c r="L3" s="517"/>
    </row>
    <row r="4" spans="1:12">
      <c r="A4" s="514"/>
      <c r="B4" s="504"/>
      <c r="C4" s="504" t="s">
        <v>75</v>
      </c>
      <c r="D4" s="504" t="s">
        <v>112</v>
      </c>
      <c r="E4" s="518" t="s">
        <v>220</v>
      </c>
      <c r="F4" s="518"/>
      <c r="G4" s="518"/>
      <c r="H4" s="518"/>
      <c r="I4" s="518"/>
      <c r="J4" s="518"/>
      <c r="K4" s="518"/>
      <c r="L4" s="519"/>
    </row>
    <row r="5" spans="1:12" ht="44.4" customHeight="1">
      <c r="A5" s="514"/>
      <c r="B5" s="504"/>
      <c r="C5" s="504"/>
      <c r="D5" s="504"/>
      <c r="E5" s="504" t="s">
        <v>109</v>
      </c>
      <c r="F5" s="504"/>
      <c r="G5" s="504" t="s">
        <v>158</v>
      </c>
      <c r="H5" s="504"/>
      <c r="I5" s="504" t="s">
        <v>77</v>
      </c>
      <c r="J5" s="504"/>
      <c r="K5" s="504" t="s">
        <v>76</v>
      </c>
      <c r="L5" s="505"/>
    </row>
    <row r="6" spans="1:12" ht="22.95" customHeight="1" thickBot="1">
      <c r="A6" s="520"/>
      <c r="B6" s="521"/>
      <c r="C6" s="521"/>
      <c r="D6" s="521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506" t="s">
        <v>113</v>
      </c>
      <c r="B7" s="507"/>
      <c r="C7" s="291">
        <v>7358</v>
      </c>
      <c r="D7" s="291">
        <v>3871</v>
      </c>
      <c r="E7" s="291">
        <v>2677</v>
      </c>
      <c r="F7" s="291">
        <v>1360</v>
      </c>
      <c r="G7" s="291">
        <v>2714</v>
      </c>
      <c r="H7" s="291">
        <v>1422</v>
      </c>
      <c r="I7" s="291">
        <v>982</v>
      </c>
      <c r="J7" s="291">
        <v>488</v>
      </c>
      <c r="K7" s="291">
        <v>1053</v>
      </c>
      <c r="L7" s="292">
        <v>440</v>
      </c>
    </row>
    <row r="8" spans="1:12">
      <c r="A8" s="508" t="s">
        <v>58</v>
      </c>
      <c r="B8" s="230" t="s">
        <v>114</v>
      </c>
      <c r="C8" s="231">
        <v>1675</v>
      </c>
      <c r="D8" s="231">
        <v>1029</v>
      </c>
      <c r="E8" s="231">
        <v>707</v>
      </c>
      <c r="F8" s="231">
        <v>417</v>
      </c>
      <c r="G8" s="231">
        <v>517</v>
      </c>
      <c r="H8" s="231">
        <v>320</v>
      </c>
      <c r="I8" s="231">
        <v>215</v>
      </c>
      <c r="J8" s="231">
        <v>127</v>
      </c>
      <c r="K8" s="231">
        <v>232</v>
      </c>
      <c r="L8" s="232">
        <v>117</v>
      </c>
    </row>
    <row r="9" spans="1:12">
      <c r="A9" s="509"/>
      <c r="B9" s="175" t="s">
        <v>115</v>
      </c>
      <c r="C9" s="176">
        <v>1066</v>
      </c>
      <c r="D9" s="176">
        <v>614</v>
      </c>
      <c r="E9" s="176">
        <v>393</v>
      </c>
      <c r="F9" s="176">
        <v>225</v>
      </c>
      <c r="G9" s="176">
        <v>158</v>
      </c>
      <c r="H9" s="176">
        <v>96</v>
      </c>
      <c r="I9" s="176">
        <v>238</v>
      </c>
      <c r="J9" s="176">
        <v>131</v>
      </c>
      <c r="K9" s="176">
        <v>355</v>
      </c>
      <c r="L9" s="77">
        <v>145</v>
      </c>
    </row>
    <row r="10" spans="1:12">
      <c r="A10" s="509"/>
      <c r="B10" s="175" t="s">
        <v>136</v>
      </c>
      <c r="C10" s="176">
        <v>2412</v>
      </c>
      <c r="D10" s="176">
        <v>1177</v>
      </c>
      <c r="E10" s="176">
        <v>844</v>
      </c>
      <c r="F10" s="176">
        <v>393</v>
      </c>
      <c r="G10" s="176">
        <v>970</v>
      </c>
      <c r="H10" s="176">
        <v>482</v>
      </c>
      <c r="I10" s="176">
        <v>248</v>
      </c>
      <c r="J10" s="176">
        <v>122</v>
      </c>
      <c r="K10" s="176">
        <v>130</v>
      </c>
      <c r="L10" s="77">
        <v>52</v>
      </c>
    </row>
    <row r="11" spans="1:12">
      <c r="A11" s="509"/>
      <c r="B11" s="175" t="s">
        <v>139</v>
      </c>
      <c r="C11" s="176">
        <v>8</v>
      </c>
      <c r="D11" s="176">
        <v>2</v>
      </c>
      <c r="E11" s="176">
        <v>6</v>
      </c>
      <c r="F11" s="176">
        <v>1</v>
      </c>
      <c r="G11" s="176">
        <v>8</v>
      </c>
      <c r="H11" s="176">
        <v>2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509"/>
      <c r="B12" s="177" t="s">
        <v>154</v>
      </c>
      <c r="C12" s="176">
        <v>1439</v>
      </c>
      <c r="D12" s="176">
        <v>637</v>
      </c>
      <c r="E12" s="176">
        <v>481</v>
      </c>
      <c r="F12" s="176">
        <v>193</v>
      </c>
      <c r="G12" s="176">
        <v>493</v>
      </c>
      <c r="H12" s="176">
        <v>195</v>
      </c>
      <c r="I12" s="176">
        <v>208</v>
      </c>
      <c r="J12" s="176">
        <v>82</v>
      </c>
      <c r="K12" s="176">
        <v>202</v>
      </c>
      <c r="L12" s="77">
        <v>75</v>
      </c>
    </row>
    <row r="13" spans="1:12" ht="22.8">
      <c r="A13" s="509"/>
      <c r="B13" s="178" t="s">
        <v>140</v>
      </c>
      <c r="C13" s="176">
        <v>525</v>
      </c>
      <c r="D13" s="176">
        <v>301</v>
      </c>
      <c r="E13" s="176">
        <v>181</v>
      </c>
      <c r="F13" s="176">
        <v>91</v>
      </c>
      <c r="G13" s="176">
        <v>524</v>
      </c>
      <c r="H13" s="176">
        <v>300</v>
      </c>
      <c r="I13" s="176">
        <v>9</v>
      </c>
      <c r="J13" s="176">
        <v>6</v>
      </c>
      <c r="K13" s="176">
        <v>0</v>
      </c>
      <c r="L13" s="77">
        <v>0</v>
      </c>
    </row>
    <row r="14" spans="1:12">
      <c r="A14" s="509"/>
      <c r="B14" s="178" t="s">
        <v>141</v>
      </c>
      <c r="C14" s="176">
        <v>29</v>
      </c>
      <c r="D14" s="176">
        <v>15</v>
      </c>
      <c r="E14" s="176">
        <v>5</v>
      </c>
      <c r="F14" s="176">
        <v>2</v>
      </c>
      <c r="G14" s="176">
        <v>29</v>
      </c>
      <c r="H14" s="176">
        <v>15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509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509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509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509"/>
      <c r="B18" s="178" t="s">
        <v>145</v>
      </c>
      <c r="C18" s="176">
        <v>88</v>
      </c>
      <c r="D18" s="176">
        <v>33</v>
      </c>
      <c r="E18" s="176">
        <v>23</v>
      </c>
      <c r="F18" s="176">
        <v>10</v>
      </c>
      <c r="G18" s="176">
        <v>0</v>
      </c>
      <c r="H18" s="176">
        <v>0</v>
      </c>
      <c r="I18" s="176">
        <v>21</v>
      </c>
      <c r="J18" s="176">
        <v>5</v>
      </c>
      <c r="K18" s="176">
        <v>88</v>
      </c>
      <c r="L18" s="77">
        <v>33</v>
      </c>
    </row>
    <row r="19" spans="1:14" ht="13.8" thickBot="1">
      <c r="A19" s="510"/>
      <c r="B19" s="233" t="s">
        <v>116</v>
      </c>
      <c r="C19" s="234">
        <v>124</v>
      </c>
      <c r="D19" s="234">
        <v>65</v>
      </c>
      <c r="E19" s="234">
        <v>43</v>
      </c>
      <c r="F19" s="234">
        <v>29</v>
      </c>
      <c r="G19" s="234">
        <v>23</v>
      </c>
      <c r="H19" s="234">
        <v>14</v>
      </c>
      <c r="I19" s="234">
        <v>43</v>
      </c>
      <c r="J19" s="234">
        <v>15</v>
      </c>
      <c r="K19" s="234">
        <v>46</v>
      </c>
      <c r="L19" s="235">
        <v>18</v>
      </c>
    </row>
    <row r="20" spans="1:14" ht="13.8" thickBot="1">
      <c r="A20" s="498" t="s">
        <v>117</v>
      </c>
      <c r="B20" s="499"/>
      <c r="C20" s="291">
        <v>1546</v>
      </c>
      <c r="D20" s="291">
        <v>531</v>
      </c>
      <c r="E20" s="291">
        <v>607</v>
      </c>
      <c r="F20" s="291">
        <v>208</v>
      </c>
      <c r="G20" s="291">
        <v>627</v>
      </c>
      <c r="H20" s="291">
        <v>229</v>
      </c>
      <c r="I20" s="291">
        <v>275</v>
      </c>
      <c r="J20" s="291">
        <v>118</v>
      </c>
      <c r="K20" s="291">
        <v>172</v>
      </c>
      <c r="L20" s="292">
        <v>40</v>
      </c>
    </row>
    <row r="21" spans="1:14" ht="13.8" thickBot="1">
      <c r="A21" s="502" t="s">
        <v>146</v>
      </c>
      <c r="B21" s="503"/>
      <c r="C21" s="236">
        <v>102</v>
      </c>
      <c r="D21" s="236">
        <v>37</v>
      </c>
      <c r="E21" s="236">
        <v>42</v>
      </c>
      <c r="F21" s="236">
        <v>12</v>
      </c>
      <c r="G21" s="236">
        <v>102</v>
      </c>
      <c r="H21" s="236">
        <v>37</v>
      </c>
      <c r="I21" s="236">
        <v>12</v>
      </c>
      <c r="J21" s="236">
        <v>7</v>
      </c>
      <c r="K21" s="236">
        <v>0</v>
      </c>
      <c r="L21" s="79">
        <v>0</v>
      </c>
    </row>
    <row r="22" spans="1:14" ht="13.8" thickBot="1">
      <c r="A22" s="498" t="s">
        <v>118</v>
      </c>
      <c r="B22" s="499"/>
      <c r="C22" s="291">
        <v>4604</v>
      </c>
      <c r="D22" s="291">
        <v>3404</v>
      </c>
      <c r="E22" s="291">
        <v>1702</v>
      </c>
      <c r="F22" s="291">
        <v>1262</v>
      </c>
      <c r="G22" s="291">
        <v>2285</v>
      </c>
      <c r="H22" s="291">
        <v>1653</v>
      </c>
      <c r="I22" s="291">
        <v>942</v>
      </c>
      <c r="J22" s="291">
        <v>718</v>
      </c>
      <c r="K22" s="291">
        <v>381</v>
      </c>
      <c r="L22" s="292">
        <v>242</v>
      </c>
    </row>
    <row r="23" spans="1:14" ht="13.8" thickBot="1">
      <c r="A23" s="502" t="s">
        <v>155</v>
      </c>
      <c r="B23" s="503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498" t="s">
        <v>119</v>
      </c>
      <c r="B24" s="499"/>
      <c r="C24" s="291">
        <v>2</v>
      </c>
      <c r="D24" s="291">
        <v>1</v>
      </c>
      <c r="E24" s="291">
        <v>1</v>
      </c>
      <c r="F24" s="291">
        <v>1</v>
      </c>
      <c r="G24" s="291">
        <v>2</v>
      </c>
      <c r="H24" s="291">
        <v>1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498" t="s">
        <v>120</v>
      </c>
      <c r="B25" s="499"/>
      <c r="C25" s="291">
        <v>1028</v>
      </c>
      <c r="D25" s="291">
        <v>432</v>
      </c>
      <c r="E25" s="291">
        <v>423</v>
      </c>
      <c r="F25" s="291">
        <v>196</v>
      </c>
      <c r="G25" s="291">
        <v>40</v>
      </c>
      <c r="H25" s="291">
        <v>31</v>
      </c>
      <c r="I25" s="291">
        <v>808</v>
      </c>
      <c r="J25" s="291">
        <v>346</v>
      </c>
      <c r="K25" s="291">
        <v>572</v>
      </c>
      <c r="L25" s="292">
        <v>143</v>
      </c>
    </row>
    <row r="26" spans="1:14" ht="13.8" thickBot="1">
      <c r="A26" s="502" t="s">
        <v>148</v>
      </c>
      <c r="B26" s="503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9"/>
    </row>
    <row r="27" spans="1:14" ht="26.25" customHeight="1" thickBot="1">
      <c r="A27" s="498" t="s">
        <v>156</v>
      </c>
      <c r="B27" s="499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462" t="s">
        <v>121</v>
      </c>
      <c r="B28" s="463"/>
      <c r="C28" s="293">
        <v>14538</v>
      </c>
      <c r="D28" s="293">
        <v>8239</v>
      </c>
      <c r="E28" s="293">
        <v>5410</v>
      </c>
      <c r="F28" s="293">
        <v>3027</v>
      </c>
      <c r="G28" s="293">
        <v>5668</v>
      </c>
      <c r="H28" s="293">
        <v>3336</v>
      </c>
      <c r="I28" s="293">
        <v>3007</v>
      </c>
      <c r="J28" s="291">
        <v>1670</v>
      </c>
      <c r="K28" s="293">
        <v>2178</v>
      </c>
      <c r="L28" s="294">
        <v>865</v>
      </c>
    </row>
    <row r="29" spans="1:14" ht="13.8" thickBot="1">
      <c r="A29" s="500" t="s">
        <v>122</v>
      </c>
      <c r="B29" s="501"/>
      <c r="C29" s="295">
        <v>100</v>
      </c>
      <c r="D29" s="295">
        <v>56.672169486862011</v>
      </c>
      <c r="E29" s="295">
        <v>37.212821571055166</v>
      </c>
      <c r="F29" s="295">
        <v>36.73989561840029</v>
      </c>
      <c r="G29" s="295">
        <v>38.987481084055581</v>
      </c>
      <c r="H29" s="295">
        <v>22.946760214609988</v>
      </c>
      <c r="I29" s="295">
        <v>20.683725409272252</v>
      </c>
      <c r="J29" s="296">
        <v>20.269450175992233</v>
      </c>
      <c r="K29" s="295">
        <v>14.981427981840692</v>
      </c>
      <c r="L29" s="297">
        <v>10.498846947445079</v>
      </c>
    </row>
    <row r="30" spans="1:14">
      <c r="A30" s="21" t="s">
        <v>200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D9" sqref="D9:D24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422" t="s">
        <v>181</v>
      </c>
      <c r="B1" s="422"/>
      <c r="C1" s="422"/>
      <c r="D1" s="422"/>
      <c r="E1" s="422"/>
    </row>
    <row r="2" spans="1:9" s="4" customFormat="1" ht="31.2" customHeight="1">
      <c r="A2" s="437" t="s">
        <v>221</v>
      </c>
      <c r="B2" s="437"/>
      <c r="C2" s="437"/>
      <c r="D2" s="437"/>
      <c r="E2" s="437"/>
    </row>
    <row r="3" spans="1:9" s="4" customFormat="1" ht="11.25" customHeight="1" thickBot="1">
      <c r="A3" s="438"/>
      <c r="B3" s="438"/>
      <c r="C3" s="438"/>
      <c r="D3" s="438"/>
      <c r="E3" s="438"/>
    </row>
    <row r="4" spans="1:9" ht="17.25" customHeight="1">
      <c r="A4" s="522" t="s">
        <v>78</v>
      </c>
      <c r="B4" s="513" t="s">
        <v>111</v>
      </c>
      <c r="C4" s="513"/>
      <c r="D4" s="513"/>
      <c r="E4" s="517"/>
    </row>
    <row r="5" spans="1:9" ht="15.75" customHeight="1">
      <c r="A5" s="523"/>
      <c r="B5" s="525" t="s">
        <v>198</v>
      </c>
      <c r="C5" s="526"/>
      <c r="D5" s="525" t="s">
        <v>218</v>
      </c>
      <c r="E5" s="526"/>
    </row>
    <row r="6" spans="1:9" ht="16.5" customHeight="1">
      <c r="A6" s="523"/>
      <c r="B6" s="525" t="s">
        <v>80</v>
      </c>
      <c r="C6" s="526" t="s">
        <v>79</v>
      </c>
      <c r="D6" s="525" t="s">
        <v>80</v>
      </c>
      <c r="E6" s="526" t="s">
        <v>79</v>
      </c>
      <c r="G6" s="5"/>
    </row>
    <row r="7" spans="1:9">
      <c r="A7" s="523"/>
      <c r="B7" s="527"/>
      <c r="C7" s="529"/>
      <c r="D7" s="527"/>
      <c r="E7" s="529"/>
    </row>
    <row r="8" spans="1:9" ht="8.25" customHeight="1" thickBot="1">
      <c r="A8" s="524"/>
      <c r="B8" s="528"/>
      <c r="C8" s="530"/>
      <c r="D8" s="528"/>
      <c r="E8" s="530"/>
    </row>
    <row r="9" spans="1:9" ht="16.5" customHeight="1" thickBot="1">
      <c r="A9" s="298" t="s">
        <v>81</v>
      </c>
      <c r="B9" s="299">
        <v>4.4000000000000004</v>
      </c>
      <c r="C9" s="300">
        <f>B9/$D$25*100</f>
        <v>86.274509803921589</v>
      </c>
      <c r="D9" s="299">
        <v>4.4000000000000004</v>
      </c>
      <c r="E9" s="300">
        <f>D9/$D$25*100</f>
        <v>86.274509803921589</v>
      </c>
      <c r="I9" t="s">
        <v>37</v>
      </c>
    </row>
    <row r="10" spans="1:9" ht="16.5" customHeight="1">
      <c r="A10" s="179" t="s">
        <v>82</v>
      </c>
      <c r="B10" s="183">
        <v>6.9</v>
      </c>
      <c r="C10" s="184">
        <f t="shared" ref="C10:C25" si="0">B10/$D$25*100</f>
        <v>135.29411764705884</v>
      </c>
      <c r="D10" s="183">
        <v>7.1</v>
      </c>
      <c r="E10" s="184">
        <f t="shared" ref="E10:E25" si="1">D10/$D$25*100</f>
        <v>139.21568627450981</v>
      </c>
    </row>
    <row r="11" spans="1:9">
      <c r="A11" s="180" t="s">
        <v>83</v>
      </c>
      <c r="B11" s="185">
        <v>7.3</v>
      </c>
      <c r="C11" s="186">
        <f t="shared" si="0"/>
        <v>143.13725490196077</v>
      </c>
      <c r="D11" s="185">
        <v>7.5</v>
      </c>
      <c r="E11" s="186">
        <f t="shared" si="1"/>
        <v>147.05882352941177</v>
      </c>
    </row>
    <row r="12" spans="1:9">
      <c r="A12" s="180" t="s">
        <v>84</v>
      </c>
      <c r="B12" s="185">
        <v>4.3</v>
      </c>
      <c r="C12" s="186">
        <f t="shared" si="0"/>
        <v>84.313725490196077</v>
      </c>
      <c r="D12" s="185">
        <v>4.3</v>
      </c>
      <c r="E12" s="186">
        <f t="shared" si="1"/>
        <v>84.313725490196077</v>
      </c>
    </row>
    <row r="13" spans="1:9">
      <c r="A13" s="180" t="s">
        <v>85</v>
      </c>
      <c r="B13" s="185">
        <v>5.3</v>
      </c>
      <c r="C13" s="186">
        <f t="shared" si="0"/>
        <v>103.92156862745099</v>
      </c>
      <c r="D13" s="185">
        <v>5.4</v>
      </c>
      <c r="E13" s="186">
        <f t="shared" si="1"/>
        <v>105.88235294117649</v>
      </c>
    </row>
    <row r="14" spans="1:9">
      <c r="A14" s="181" t="s">
        <v>86</v>
      </c>
      <c r="B14" s="185">
        <v>4.0999999999999996</v>
      </c>
      <c r="C14" s="186">
        <f t="shared" si="0"/>
        <v>80.392156862745097</v>
      </c>
      <c r="D14" s="185">
        <v>4.2</v>
      </c>
      <c r="E14" s="186">
        <f t="shared" si="1"/>
        <v>82.352941176470594</v>
      </c>
    </row>
    <row r="15" spans="1:9">
      <c r="A15" s="181" t="s">
        <v>87</v>
      </c>
      <c r="B15" s="185">
        <v>4.0999999999999996</v>
      </c>
      <c r="C15" s="186">
        <f t="shared" si="0"/>
        <v>80.392156862745097</v>
      </c>
      <c r="D15" s="185">
        <v>4.0999999999999996</v>
      </c>
      <c r="E15" s="186">
        <f t="shared" si="1"/>
        <v>80.392156862745097</v>
      </c>
    </row>
    <row r="16" spans="1:9">
      <c r="A16" s="180" t="s">
        <v>88</v>
      </c>
      <c r="B16" s="185">
        <v>5.6</v>
      </c>
      <c r="C16" s="186">
        <f t="shared" si="0"/>
        <v>109.80392156862746</v>
      </c>
      <c r="D16" s="185">
        <v>5.9</v>
      </c>
      <c r="E16" s="186">
        <f t="shared" si="1"/>
        <v>115.68627450980394</v>
      </c>
    </row>
    <row r="17" spans="1:7">
      <c r="A17" s="180" t="s">
        <v>89</v>
      </c>
      <c r="B17" s="185">
        <v>8.4</v>
      </c>
      <c r="C17" s="186">
        <f t="shared" si="0"/>
        <v>164.70588235294119</v>
      </c>
      <c r="D17" s="185">
        <v>8.6</v>
      </c>
      <c r="E17" s="186">
        <f t="shared" si="1"/>
        <v>168.62745098039215</v>
      </c>
    </row>
    <row r="18" spans="1:7">
      <c r="A18" s="181" t="s">
        <v>90</v>
      </c>
      <c r="B18" s="185">
        <v>6.8</v>
      </c>
      <c r="C18" s="186">
        <f t="shared" si="0"/>
        <v>133.33333333333334</v>
      </c>
      <c r="D18" s="185">
        <v>7</v>
      </c>
      <c r="E18" s="186">
        <f t="shared" si="1"/>
        <v>137.25490196078431</v>
      </c>
      <c r="G18" t="s">
        <v>159</v>
      </c>
    </row>
    <row r="19" spans="1:7">
      <c r="A19" s="181" t="s">
        <v>91</v>
      </c>
      <c r="B19" s="185">
        <v>4.5999999999999996</v>
      </c>
      <c r="C19" s="186">
        <f t="shared" si="0"/>
        <v>90.196078431372555</v>
      </c>
      <c r="D19" s="185">
        <v>4.5999999999999996</v>
      </c>
      <c r="E19" s="186">
        <f t="shared" si="1"/>
        <v>90.196078431372555</v>
      </c>
    </row>
    <row r="20" spans="1:7">
      <c r="A20" s="180" t="s">
        <v>92</v>
      </c>
      <c r="B20" s="185">
        <v>3.5</v>
      </c>
      <c r="C20" s="186">
        <f t="shared" si="0"/>
        <v>68.627450980392155</v>
      </c>
      <c r="D20" s="185">
        <v>3.6</v>
      </c>
      <c r="E20" s="186">
        <f t="shared" si="1"/>
        <v>70.588235294117652</v>
      </c>
    </row>
    <row r="21" spans="1:7">
      <c r="A21" s="180" t="s">
        <v>93</v>
      </c>
      <c r="B21" s="185">
        <v>7.5</v>
      </c>
      <c r="C21" s="186">
        <f t="shared" si="0"/>
        <v>147.05882352941177</v>
      </c>
      <c r="D21" s="185">
        <v>7.8</v>
      </c>
      <c r="E21" s="186">
        <f t="shared" si="1"/>
        <v>152.94117647058826</v>
      </c>
    </row>
    <row r="22" spans="1:7">
      <c r="A22" s="180" t="s">
        <v>94</v>
      </c>
      <c r="B22" s="185">
        <v>8</v>
      </c>
      <c r="C22" s="186">
        <f t="shared" si="0"/>
        <v>156.86274509803923</v>
      </c>
      <c r="D22" s="185">
        <v>8.3000000000000007</v>
      </c>
      <c r="E22" s="186">
        <f t="shared" si="1"/>
        <v>162.74509803921572</v>
      </c>
    </row>
    <row r="23" spans="1:7">
      <c r="A23" s="180" t="s">
        <v>95</v>
      </c>
      <c r="B23" s="185">
        <v>2.9</v>
      </c>
      <c r="C23" s="186">
        <f t="shared" si="0"/>
        <v>56.862745098039213</v>
      </c>
      <c r="D23" s="185">
        <v>3</v>
      </c>
      <c r="E23" s="186">
        <f t="shared" si="1"/>
        <v>58.82352941176471</v>
      </c>
    </row>
    <row r="24" spans="1:7" ht="13.8" thickBot="1">
      <c r="A24" s="182" t="s">
        <v>96</v>
      </c>
      <c r="B24" s="187">
        <v>6.6</v>
      </c>
      <c r="C24" s="188">
        <f t="shared" si="0"/>
        <v>129.41176470588235</v>
      </c>
      <c r="D24" s="187">
        <v>6.7</v>
      </c>
      <c r="E24" s="188">
        <f t="shared" si="1"/>
        <v>131.37254901960787</v>
      </c>
    </row>
    <row r="25" spans="1:7" ht="13.8" thickBot="1">
      <c r="A25" s="301" t="s">
        <v>97</v>
      </c>
      <c r="B25" s="302">
        <v>5</v>
      </c>
      <c r="C25" s="303">
        <f t="shared" si="0"/>
        <v>98.039215686274517</v>
      </c>
      <c r="D25" s="302">
        <v>5.0999999999999996</v>
      </c>
      <c r="E25" s="303">
        <f t="shared" si="1"/>
        <v>100</v>
      </c>
    </row>
    <row r="26" spans="1:7" ht="9" customHeight="1">
      <c r="A26" s="64"/>
      <c r="B26" s="65"/>
      <c r="C26" s="66"/>
      <c r="D26" s="66"/>
      <c r="E26" s="66"/>
    </row>
    <row r="27" spans="1:7" ht="13.5" customHeight="1">
      <c r="A27" s="21" t="s">
        <v>98</v>
      </c>
      <c r="B27" s="39"/>
      <c r="C27" s="62"/>
      <c r="D27" s="67"/>
      <c r="E27" s="67"/>
    </row>
    <row r="28" spans="1:7">
      <c r="A28" s="68"/>
      <c r="B28" s="40"/>
      <c r="C28" s="69"/>
      <c r="D28" s="21"/>
      <c r="E28" s="21"/>
    </row>
    <row r="29" spans="1:7">
      <c r="A29" s="3"/>
      <c r="B29" s="8"/>
      <c r="C29" s="10"/>
      <c r="D29" s="3"/>
      <c r="E29" s="3"/>
    </row>
    <row r="30" spans="1:7" s="6" customFormat="1">
      <c r="A30"/>
      <c r="B30" s="5"/>
      <c r="C30" s="9"/>
      <c r="D30"/>
      <c r="E30"/>
    </row>
    <row r="31" spans="1:7">
      <c r="A31" s="3"/>
      <c r="B31" s="5"/>
      <c r="C31" s="9"/>
    </row>
    <row r="32" spans="1:7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A16" zoomScale="120" zoomScaleNormal="120" zoomScaleSheetLayoutView="100" workbookViewId="0">
      <selection activeCell="C5" sqref="C5:D39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531" t="s">
        <v>189</v>
      </c>
      <c r="C1" s="531"/>
      <c r="D1" s="531"/>
      <c r="E1" s="531"/>
    </row>
    <row r="2" spans="2:5" ht="29.4" customHeight="1" thickBot="1">
      <c r="B2" s="532" t="s">
        <v>222</v>
      </c>
      <c r="C2" s="532"/>
      <c r="D2" s="532"/>
      <c r="E2" s="532"/>
    </row>
    <row r="3" spans="2:5">
      <c r="B3" s="533" t="s">
        <v>183</v>
      </c>
      <c r="C3" s="533" t="s">
        <v>111</v>
      </c>
      <c r="D3" s="535"/>
    </row>
    <row r="4" spans="2:5" ht="11.4" customHeight="1" thickBot="1">
      <c r="B4" s="534"/>
      <c r="C4" s="239" t="s">
        <v>198</v>
      </c>
      <c r="D4" s="238" t="s">
        <v>218</v>
      </c>
    </row>
    <row r="5" spans="2:5">
      <c r="B5" s="304" t="s">
        <v>34</v>
      </c>
      <c r="C5" s="305">
        <v>6.2</v>
      </c>
      <c r="D5" s="306">
        <v>6.3</v>
      </c>
    </row>
    <row r="6" spans="2:5">
      <c r="B6" s="240" t="s">
        <v>14</v>
      </c>
      <c r="C6" s="243">
        <v>2.8</v>
      </c>
      <c r="D6" s="244">
        <v>2.8</v>
      </c>
    </row>
    <row r="7" spans="2:5">
      <c r="B7" s="240" t="s">
        <v>17</v>
      </c>
      <c r="C7" s="243">
        <v>9.6999999999999993</v>
      </c>
      <c r="D7" s="244">
        <v>9.9</v>
      </c>
    </row>
    <row r="8" spans="2:5">
      <c r="B8" s="240" t="s">
        <v>184</v>
      </c>
      <c r="C8" s="243">
        <v>3.5</v>
      </c>
      <c r="D8" s="244">
        <v>3.8</v>
      </c>
    </row>
    <row r="9" spans="2:5">
      <c r="B9" s="240" t="s">
        <v>191</v>
      </c>
      <c r="C9" s="243">
        <v>8.4</v>
      </c>
      <c r="D9" s="244">
        <v>8.5</v>
      </c>
    </row>
    <row r="10" spans="2:5">
      <c r="B10" s="240" t="s">
        <v>18</v>
      </c>
      <c r="C10" s="243">
        <v>6.1</v>
      </c>
      <c r="D10" s="244">
        <v>6.1</v>
      </c>
    </row>
    <row r="11" spans="2:5">
      <c r="B11" s="240" t="s">
        <v>21</v>
      </c>
      <c r="C11" s="243">
        <v>7.3</v>
      </c>
      <c r="D11" s="244">
        <v>6.8</v>
      </c>
    </row>
    <row r="12" spans="2:5">
      <c r="B12" s="240" t="s">
        <v>22</v>
      </c>
      <c r="C12" s="243">
        <v>8.6</v>
      </c>
      <c r="D12" s="244">
        <v>8.6999999999999993</v>
      </c>
    </row>
    <row r="13" spans="2:5">
      <c r="B13" s="240" t="s">
        <v>13</v>
      </c>
      <c r="C13" s="243">
        <v>5</v>
      </c>
      <c r="D13" s="244">
        <v>5</v>
      </c>
    </row>
    <row r="14" spans="2:5">
      <c r="B14" s="240" t="s">
        <v>27</v>
      </c>
      <c r="C14" s="243">
        <v>13.1</v>
      </c>
      <c r="D14" s="244">
        <v>13.2</v>
      </c>
    </row>
    <row r="15" spans="2:5">
      <c r="B15" s="307" t="s">
        <v>35</v>
      </c>
      <c r="C15" s="308">
        <v>5.4</v>
      </c>
      <c r="D15" s="309">
        <v>5.5</v>
      </c>
    </row>
    <row r="16" spans="2:5">
      <c r="B16" s="240" t="s">
        <v>1</v>
      </c>
      <c r="C16" s="243">
        <v>6.4</v>
      </c>
      <c r="D16" s="244">
        <v>6.5</v>
      </c>
    </row>
    <row r="17" spans="2:4">
      <c r="B17" s="240" t="s">
        <v>16</v>
      </c>
      <c r="C17" s="243">
        <v>14</v>
      </c>
      <c r="D17" s="244">
        <v>14.1</v>
      </c>
    </row>
    <row r="18" spans="2:4">
      <c r="B18" s="240" t="s">
        <v>185</v>
      </c>
      <c r="C18" s="243">
        <v>4.5</v>
      </c>
      <c r="D18" s="244">
        <v>4.4000000000000004</v>
      </c>
    </row>
    <row r="19" spans="2:4">
      <c r="B19" s="240" t="s">
        <v>186</v>
      </c>
      <c r="C19" s="243">
        <v>7.3</v>
      </c>
      <c r="D19" s="244">
        <v>7.4</v>
      </c>
    </row>
    <row r="20" spans="2:4">
      <c r="B20" s="240" t="s">
        <v>4</v>
      </c>
      <c r="C20" s="243">
        <v>3.6</v>
      </c>
      <c r="D20" s="244">
        <v>3.7</v>
      </c>
    </row>
    <row r="21" spans="2:4">
      <c r="B21" s="240" t="s">
        <v>7</v>
      </c>
      <c r="C21" s="243">
        <v>4.0999999999999996</v>
      </c>
      <c r="D21" s="244">
        <v>4.2</v>
      </c>
    </row>
    <row r="22" spans="2:4">
      <c r="B22" s="310" t="s">
        <v>36</v>
      </c>
      <c r="C22" s="308">
        <v>7.4</v>
      </c>
      <c r="D22" s="309">
        <v>7.6</v>
      </c>
    </row>
    <row r="23" spans="2:4">
      <c r="B23" s="240" t="s">
        <v>15</v>
      </c>
      <c r="C23" s="243">
        <v>5.4</v>
      </c>
      <c r="D23" s="244">
        <v>5.5</v>
      </c>
    </row>
    <row r="24" spans="2:4">
      <c r="B24" s="240" t="s">
        <v>19</v>
      </c>
      <c r="C24" s="243">
        <v>11.6</v>
      </c>
      <c r="D24" s="244">
        <v>11.7</v>
      </c>
    </row>
    <row r="25" spans="2:4">
      <c r="B25" s="240" t="s">
        <v>25</v>
      </c>
      <c r="C25" s="243">
        <v>5.6</v>
      </c>
      <c r="D25" s="244">
        <v>5.9</v>
      </c>
    </row>
    <row r="26" spans="2:4">
      <c r="B26" s="240" t="s">
        <v>102</v>
      </c>
      <c r="C26" s="243">
        <v>11.2</v>
      </c>
      <c r="D26" s="244">
        <v>11.5</v>
      </c>
    </row>
    <row r="27" spans="2:4">
      <c r="B27" s="240" t="s">
        <v>103</v>
      </c>
      <c r="C27" s="243">
        <v>4.3</v>
      </c>
      <c r="D27" s="244">
        <v>4.3</v>
      </c>
    </row>
    <row r="28" spans="2:4">
      <c r="B28" s="240" t="s">
        <v>26</v>
      </c>
      <c r="C28" s="243">
        <v>9.5</v>
      </c>
      <c r="D28" s="244">
        <v>9.9</v>
      </c>
    </row>
    <row r="29" spans="2:4">
      <c r="B29" s="307" t="s">
        <v>32</v>
      </c>
      <c r="C29" s="308">
        <v>4.3</v>
      </c>
      <c r="D29" s="309">
        <v>4.4000000000000004</v>
      </c>
    </row>
    <row r="30" spans="2:4">
      <c r="B30" s="240" t="s">
        <v>5</v>
      </c>
      <c r="C30" s="243">
        <v>6.2</v>
      </c>
      <c r="D30" s="244">
        <v>6.2</v>
      </c>
    </row>
    <row r="31" spans="2:4">
      <c r="B31" s="240" t="s">
        <v>23</v>
      </c>
      <c r="C31" s="243">
        <v>5.8</v>
      </c>
      <c r="D31" s="244">
        <v>5.9</v>
      </c>
    </row>
    <row r="32" spans="2:4">
      <c r="B32" s="240" t="s">
        <v>6</v>
      </c>
      <c r="C32" s="243">
        <v>4</v>
      </c>
      <c r="D32" s="244">
        <v>4</v>
      </c>
    </row>
    <row r="33" spans="2:4">
      <c r="B33" s="240" t="s">
        <v>24</v>
      </c>
      <c r="C33" s="243">
        <v>9.9</v>
      </c>
      <c r="D33" s="244">
        <v>10.3</v>
      </c>
    </row>
    <row r="34" spans="2:4">
      <c r="B34" s="240" t="s">
        <v>8</v>
      </c>
      <c r="C34" s="243">
        <v>4.4000000000000004</v>
      </c>
      <c r="D34" s="244">
        <v>4.5999999999999996</v>
      </c>
    </row>
    <row r="35" spans="2:4">
      <c r="B35" s="240" t="s">
        <v>9</v>
      </c>
      <c r="C35" s="243">
        <v>4.9000000000000004</v>
      </c>
      <c r="D35" s="244">
        <v>5</v>
      </c>
    </row>
    <row r="36" spans="2:4">
      <c r="B36" s="240" t="s">
        <v>10</v>
      </c>
      <c r="C36" s="243">
        <v>10.9</v>
      </c>
      <c r="D36" s="244">
        <v>11</v>
      </c>
    </row>
    <row r="37" spans="2:4">
      <c r="B37" s="240" t="s">
        <v>187</v>
      </c>
      <c r="C37" s="243">
        <v>1.4</v>
      </c>
      <c r="D37" s="244">
        <v>1.4</v>
      </c>
    </row>
    <row r="38" spans="2:4">
      <c r="B38" s="307" t="s">
        <v>33</v>
      </c>
      <c r="C38" s="308">
        <v>1.6</v>
      </c>
      <c r="D38" s="309">
        <v>1.6</v>
      </c>
    </row>
    <row r="39" spans="2:4" ht="12" thickBot="1">
      <c r="B39" s="241" t="s">
        <v>188</v>
      </c>
      <c r="C39" s="245">
        <v>1.6</v>
      </c>
      <c r="D39" s="246">
        <v>1.6</v>
      </c>
    </row>
    <row r="41" spans="2:4">
      <c r="B41" s="21" t="s">
        <v>197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Tabela 9</vt:lpstr>
      <vt:lpstr>Tabela 9a</vt:lpstr>
      <vt:lpstr>Tabela 10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  <vt:lpstr>'Tabela 9'!Obszar_wydruku</vt:lpstr>
      <vt:lpstr>'Tabela 9a'!Obszar_wydruku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2023-10-26T12:40:59Z</cp:lastPrinted>
  <dcterms:created xsi:type="dcterms:W3CDTF">1999-08-03T15:46:10Z</dcterms:created>
  <dcterms:modified xsi:type="dcterms:W3CDTF">2024-02-01T13:23:23Z</dcterms:modified>
</cp:coreProperties>
</file>