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soltys\Documents\Dolumenty-Praca\Wydział_Polityki_Regionalnej\Informacje_miesięczne_2014\04-2014\Tabele\"/>
    </mc:Choice>
  </mc:AlternateContent>
  <bookViews>
    <workbookView xWindow="360" yWindow="105" windowWidth="9720" windowHeight="6750" firstSheet="4" activeTab="4"/>
  </bookViews>
  <sheets>
    <sheet name="      " sheetId="1" state="veryHidden" r:id="rId1"/>
    <sheet name="Tabela 1 " sheetId="76" r:id="rId2"/>
    <sheet name="Tabela 2" sheetId="41" r:id="rId3"/>
    <sheet name="Tabela 3" sheetId="91" r:id="rId4"/>
    <sheet name="Tabela 4" sheetId="43" r:id="rId5"/>
    <sheet name="Tabela 5" sheetId="44" r:id="rId6"/>
    <sheet name="Tabela 5a" sheetId="90" r:id="rId7"/>
    <sheet name="Tabela 6" sheetId="45" r:id="rId8"/>
    <sheet name="Tabela 7" sheetId="46" r:id="rId9"/>
    <sheet name="Tabela 8" sheetId="92" r:id="rId10"/>
    <sheet name="Tabela 9" sheetId="93" r:id="rId11"/>
    <sheet name="Tabela 10" sheetId="94" r:id="rId12"/>
    <sheet name="Tabela 11" sheetId="50" r:id="rId13"/>
    <sheet name="Tabela 12" sheetId="58" r:id="rId14"/>
    <sheet name="Tabela 13" sheetId="89" r:id="rId15"/>
    <sheet name="Tabela 14" sheetId="53" r:id="rId16"/>
    <sheet name="Tabela 15" sheetId="55" r:id="rId17"/>
  </sheets>
  <definedNames>
    <definedName name="_xlnm.Print_Area" localSheetId="2">'Tabela 2'!$A$1:$O$34</definedName>
    <definedName name="_xlnm.Print_Area" localSheetId="6">'Tabela 5a'!$A$1:$L$20</definedName>
  </definedNames>
  <calcPr calcId="152511"/>
</workbook>
</file>

<file path=xl/calcChain.xml><?xml version="1.0" encoding="utf-8"?>
<calcChain xmlns="http://schemas.openxmlformats.org/spreadsheetml/2006/main">
  <c r="E45" i="53" l="1"/>
  <c r="C45" i="53"/>
  <c r="B45" i="53"/>
  <c r="F40" i="89"/>
  <c r="D10" i="55" l="1"/>
  <c r="F23" i="55"/>
  <c r="F24" i="55"/>
  <c r="F25" i="55"/>
  <c r="F26" i="55"/>
  <c r="F27" i="55"/>
  <c r="F28" i="55"/>
  <c r="F29" i="55"/>
  <c r="F30" i="55"/>
  <c r="F31" i="55"/>
  <c r="F32" i="55"/>
  <c r="F22" i="55"/>
  <c r="F12" i="55"/>
  <c r="F13" i="55"/>
  <c r="F14" i="55"/>
  <c r="F15" i="55"/>
  <c r="F16" i="55"/>
  <c r="F17" i="55"/>
  <c r="F18" i="55"/>
  <c r="F19" i="55"/>
  <c r="F20" i="55"/>
  <c r="F21" i="55"/>
  <c r="F10" i="55"/>
  <c r="F11" i="55"/>
  <c r="H10" i="76" l="1"/>
  <c r="H11" i="76"/>
  <c r="H12" i="76"/>
  <c r="H13" i="76"/>
  <c r="H14" i="76"/>
  <c r="H15" i="76"/>
  <c r="H16" i="76"/>
  <c r="H17" i="76"/>
  <c r="H18" i="76"/>
  <c r="H19" i="76"/>
  <c r="H20" i="76"/>
  <c r="H21" i="76"/>
  <c r="H22" i="76"/>
  <c r="H23" i="76"/>
  <c r="H24" i="76"/>
  <c r="H25" i="76"/>
  <c r="H26" i="76"/>
  <c r="H27" i="76"/>
  <c r="H28" i="76"/>
  <c r="H29" i="76"/>
  <c r="H30" i="76"/>
  <c r="H31" i="76"/>
  <c r="H32" i="76"/>
  <c r="H33" i="76"/>
  <c r="H34" i="76"/>
  <c r="H35" i="76"/>
  <c r="H36" i="76"/>
  <c r="H37" i="76"/>
  <c r="H38" i="76"/>
  <c r="H39" i="76"/>
  <c r="H40" i="76"/>
  <c r="H41" i="76"/>
  <c r="H42" i="76"/>
  <c r="H43" i="76"/>
  <c r="H45" i="76" s="1"/>
  <c r="H44" i="76"/>
  <c r="C40" i="89" l="1"/>
  <c r="F45" i="76" l="1"/>
  <c r="B45" i="76"/>
  <c r="B40" i="89"/>
  <c r="E40" i="89" l="1"/>
  <c r="C47" i="50" l="1"/>
  <c r="B47" i="50"/>
  <c r="F45" i="94" l="1"/>
  <c r="F44" i="94"/>
  <c r="F42" i="94"/>
  <c r="F41" i="94"/>
  <c r="F40" i="94"/>
  <c r="F39" i="94"/>
  <c r="F38" i="94"/>
  <c r="F37" i="94"/>
  <c r="F36" i="94"/>
  <c r="F35" i="94"/>
  <c r="F34" i="94"/>
  <c r="F33" i="94"/>
  <c r="F32" i="94"/>
  <c r="F31" i="94"/>
  <c r="F30" i="94"/>
  <c r="F29" i="94"/>
  <c r="F28" i="94"/>
  <c r="F27" i="94"/>
  <c r="F26" i="94"/>
  <c r="F25" i="94"/>
  <c r="F24" i="94"/>
  <c r="F23" i="94"/>
  <c r="F22" i="94"/>
  <c r="F21" i="94"/>
  <c r="F20" i="94"/>
  <c r="F19" i="94"/>
  <c r="F18" i="94"/>
  <c r="F17" i="94"/>
  <c r="F16" i="94"/>
  <c r="F15" i="94"/>
  <c r="F14" i="94"/>
  <c r="F13" i="94"/>
  <c r="F12" i="94"/>
  <c r="F11" i="94"/>
  <c r="F10" i="94"/>
  <c r="F9" i="94"/>
  <c r="I45" i="93"/>
  <c r="H45" i="93"/>
  <c r="E45" i="93"/>
  <c r="D45" i="93"/>
  <c r="I44" i="93"/>
  <c r="H44" i="93"/>
  <c r="E44" i="93"/>
  <c r="D44" i="93"/>
  <c r="I43" i="93"/>
  <c r="H43" i="93"/>
  <c r="E43" i="93"/>
  <c r="D43" i="93"/>
  <c r="I42" i="93"/>
  <c r="H42" i="93"/>
  <c r="E42" i="93"/>
  <c r="D42" i="93"/>
  <c r="I41" i="93"/>
  <c r="H41" i="93"/>
  <c r="E41" i="93"/>
  <c r="D41" i="93"/>
  <c r="I40" i="93"/>
  <c r="H40" i="93"/>
  <c r="E40" i="93"/>
  <c r="D40" i="93"/>
  <c r="I39" i="93"/>
  <c r="H39" i="93"/>
  <c r="E39" i="93"/>
  <c r="D39" i="93"/>
  <c r="I38" i="93"/>
  <c r="H38" i="93"/>
  <c r="E38" i="93"/>
  <c r="D38" i="93"/>
  <c r="I37" i="93"/>
  <c r="H37" i="93"/>
  <c r="E37" i="93"/>
  <c r="D37" i="93"/>
  <c r="I36" i="93"/>
  <c r="H36" i="93"/>
  <c r="E36" i="93"/>
  <c r="D36" i="93"/>
  <c r="I35" i="93"/>
  <c r="H35" i="93"/>
  <c r="E35" i="93"/>
  <c r="D35" i="93"/>
  <c r="I34" i="93"/>
  <c r="H34" i="93"/>
  <c r="E34" i="93"/>
  <c r="D34" i="93"/>
  <c r="I33" i="93"/>
  <c r="H33" i="93"/>
  <c r="E33" i="93"/>
  <c r="D33" i="93"/>
  <c r="I32" i="93"/>
  <c r="H32" i="93"/>
  <c r="E32" i="93"/>
  <c r="D32" i="93"/>
  <c r="I31" i="93"/>
  <c r="H31" i="93"/>
  <c r="E31" i="93"/>
  <c r="D31" i="93"/>
  <c r="I30" i="93"/>
  <c r="H30" i="93"/>
  <c r="E30" i="93"/>
  <c r="D30" i="93"/>
  <c r="I29" i="93"/>
  <c r="H29" i="93"/>
  <c r="E29" i="93"/>
  <c r="D29" i="93"/>
  <c r="I28" i="93"/>
  <c r="H28" i="93"/>
  <c r="E28" i="93"/>
  <c r="D28" i="93"/>
  <c r="I27" i="93"/>
  <c r="H27" i="93"/>
  <c r="E27" i="93"/>
  <c r="D27" i="93"/>
  <c r="I26" i="93"/>
  <c r="H26" i="93"/>
  <c r="E26" i="93"/>
  <c r="D26" i="93"/>
  <c r="I25" i="93"/>
  <c r="H25" i="93"/>
  <c r="E25" i="93"/>
  <c r="D25" i="93"/>
  <c r="I24" i="93"/>
  <c r="H24" i="93"/>
  <c r="E24" i="93"/>
  <c r="D24" i="93"/>
  <c r="I23" i="93"/>
  <c r="H23" i="93"/>
  <c r="E23" i="93"/>
  <c r="D23" i="93"/>
  <c r="I22" i="93"/>
  <c r="H22" i="93"/>
  <c r="E22" i="93"/>
  <c r="D22" i="93"/>
  <c r="I21" i="93"/>
  <c r="H21" i="93"/>
  <c r="E21" i="93"/>
  <c r="D21" i="93"/>
  <c r="I20" i="93"/>
  <c r="H20" i="93"/>
  <c r="E20" i="93"/>
  <c r="D20" i="93"/>
  <c r="I19" i="93"/>
  <c r="H19" i="93"/>
  <c r="E19" i="93"/>
  <c r="D19" i="93"/>
  <c r="I18" i="93"/>
  <c r="H18" i="93"/>
  <c r="E18" i="93"/>
  <c r="D18" i="93"/>
  <c r="I17" i="93"/>
  <c r="H17" i="93"/>
  <c r="E17" i="93"/>
  <c r="D17" i="93"/>
  <c r="I16" i="93"/>
  <c r="H16" i="93"/>
  <c r="E16" i="93"/>
  <c r="D16" i="93"/>
  <c r="I15" i="93"/>
  <c r="H15" i="93"/>
  <c r="E15" i="93"/>
  <c r="D15" i="93"/>
  <c r="I14" i="93"/>
  <c r="H14" i="93"/>
  <c r="E14" i="93"/>
  <c r="D14" i="93"/>
  <c r="I13" i="93"/>
  <c r="H13" i="93"/>
  <c r="E13" i="93"/>
  <c r="D13" i="93"/>
  <c r="I12" i="93"/>
  <c r="H12" i="93"/>
  <c r="E12" i="93"/>
  <c r="D12" i="93"/>
  <c r="I11" i="93"/>
  <c r="H11" i="93"/>
  <c r="E11" i="93"/>
  <c r="D11" i="93"/>
  <c r="I10" i="93"/>
  <c r="H10" i="93"/>
  <c r="E10" i="93"/>
  <c r="D10" i="93"/>
  <c r="F44" i="92"/>
  <c r="E44" i="92"/>
  <c r="D44" i="92"/>
  <c r="C44" i="92"/>
  <c r="C45" i="92" s="1"/>
  <c r="F41" i="92"/>
  <c r="E41" i="92"/>
  <c r="D41" i="92"/>
  <c r="C41" i="92"/>
  <c r="C42" i="92" s="1"/>
  <c r="D10" i="91"/>
  <c r="E10" i="91"/>
  <c r="H10" i="91"/>
  <c r="I10" i="91"/>
  <c r="N10" i="91"/>
  <c r="D11" i="91"/>
  <c r="E11" i="91"/>
  <c r="H11" i="91"/>
  <c r="I11" i="91"/>
  <c r="J11" i="91"/>
  <c r="N11" i="91"/>
  <c r="O11" i="91"/>
  <c r="D12" i="91"/>
  <c r="E12" i="91"/>
  <c r="H12" i="91"/>
  <c r="I12" i="91"/>
  <c r="J12" i="91"/>
  <c r="N12" i="91"/>
  <c r="O12" i="91"/>
  <c r="D13" i="91"/>
  <c r="E13" i="91"/>
  <c r="H13" i="91"/>
  <c r="I13" i="91"/>
  <c r="J13" i="91"/>
  <c r="N13" i="91"/>
  <c r="O13" i="91"/>
  <c r="D14" i="91"/>
  <c r="E14" i="91"/>
  <c r="H14" i="91"/>
  <c r="I14" i="91"/>
  <c r="J14" i="91"/>
  <c r="N14" i="91"/>
  <c r="O14" i="91"/>
  <c r="D15" i="91"/>
  <c r="E15" i="91"/>
  <c r="H15" i="91"/>
  <c r="I15" i="91"/>
  <c r="J15" i="91"/>
  <c r="N15" i="91"/>
  <c r="O15" i="91"/>
  <c r="D16" i="91"/>
  <c r="E16" i="91"/>
  <c r="H16" i="91"/>
  <c r="I16" i="91"/>
  <c r="J16" i="91"/>
  <c r="N16" i="91"/>
  <c r="O16" i="91"/>
  <c r="D17" i="91"/>
  <c r="E17" i="91"/>
  <c r="H17" i="91"/>
  <c r="I17" i="91"/>
  <c r="J17" i="91"/>
  <c r="N17" i="91"/>
  <c r="O17" i="91"/>
  <c r="D18" i="91"/>
  <c r="E18" i="91"/>
  <c r="H18" i="91"/>
  <c r="I18" i="91"/>
  <c r="J18" i="91"/>
  <c r="N18" i="91"/>
  <c r="O18" i="91"/>
  <c r="D19" i="91"/>
  <c r="E19" i="91"/>
  <c r="H19" i="91"/>
  <c r="I19" i="91"/>
  <c r="J19" i="91"/>
  <c r="N19" i="91"/>
  <c r="O19" i="91"/>
  <c r="D20" i="91"/>
  <c r="E20" i="91"/>
  <c r="H20" i="91"/>
  <c r="I20" i="91"/>
  <c r="J20" i="91"/>
  <c r="N20" i="91"/>
  <c r="O20" i="91"/>
  <c r="D21" i="91"/>
  <c r="E21" i="91"/>
  <c r="H21" i="91"/>
  <c r="I21" i="91"/>
  <c r="J21" i="91"/>
  <c r="N21" i="91"/>
  <c r="O21" i="91"/>
  <c r="D22" i="91"/>
  <c r="E22" i="91"/>
  <c r="H22" i="91"/>
  <c r="I22" i="91"/>
  <c r="J22" i="91"/>
  <c r="N22" i="91"/>
  <c r="O22" i="91"/>
  <c r="D23" i="91"/>
  <c r="E23" i="91"/>
  <c r="H23" i="91"/>
  <c r="I23" i="91"/>
  <c r="J23" i="91"/>
  <c r="N23" i="91"/>
  <c r="O23" i="91"/>
  <c r="D24" i="91"/>
  <c r="E24" i="91"/>
  <c r="H24" i="91"/>
  <c r="I24" i="91"/>
  <c r="J24" i="91"/>
  <c r="N24" i="91"/>
  <c r="O24" i="91"/>
  <c r="D25" i="91"/>
  <c r="E25" i="91"/>
  <c r="H25" i="91"/>
  <c r="I25" i="91"/>
  <c r="J25" i="91"/>
  <c r="N25" i="91"/>
  <c r="O25" i="91"/>
  <c r="D26" i="91"/>
  <c r="E26" i="91"/>
  <c r="H26" i="91"/>
  <c r="I26" i="91"/>
  <c r="J26" i="91"/>
  <c r="N26" i="91"/>
  <c r="O26" i="91"/>
  <c r="D27" i="91"/>
  <c r="E27" i="91"/>
  <c r="H27" i="91"/>
  <c r="I27" i="91"/>
  <c r="J27" i="91"/>
  <c r="N27" i="91"/>
  <c r="O27" i="91"/>
  <c r="D28" i="91"/>
  <c r="E28" i="91"/>
  <c r="H28" i="91"/>
  <c r="I28" i="91"/>
  <c r="J28" i="91"/>
  <c r="N28" i="91"/>
  <c r="O28" i="91"/>
  <c r="D29" i="91"/>
  <c r="E29" i="91"/>
  <c r="H29" i="91"/>
  <c r="I29" i="91"/>
  <c r="J29" i="91"/>
  <c r="N29" i="91"/>
  <c r="O29" i="91"/>
  <c r="D30" i="91"/>
  <c r="E30" i="91"/>
  <c r="H30" i="91"/>
  <c r="I30" i="91"/>
  <c r="J30" i="91"/>
  <c r="N30" i="91"/>
  <c r="O30" i="91"/>
  <c r="D31" i="91"/>
  <c r="E31" i="91"/>
  <c r="H31" i="91"/>
  <c r="I31" i="91"/>
  <c r="J31" i="91"/>
  <c r="N31" i="91"/>
  <c r="O31" i="91"/>
  <c r="D32" i="91"/>
  <c r="E32" i="91"/>
  <c r="H32" i="91"/>
  <c r="I32" i="91"/>
  <c r="J32" i="91"/>
  <c r="N32" i="91"/>
  <c r="O32" i="91"/>
  <c r="D45" i="92" l="1"/>
  <c r="E42" i="92"/>
  <c r="E45" i="92"/>
  <c r="F45" i="92"/>
  <c r="D42" i="92"/>
  <c r="F42" i="92"/>
  <c r="J19" i="90"/>
  <c r="I19" i="90"/>
  <c r="F19" i="90"/>
  <c r="E19" i="90"/>
  <c r="L19" i="90"/>
  <c r="K19" i="90"/>
  <c r="H19" i="90"/>
  <c r="G19" i="90"/>
  <c r="D19" i="90"/>
  <c r="C19" i="90"/>
  <c r="C20" i="90" s="1"/>
  <c r="G20" i="90" l="1"/>
  <c r="E20" i="90"/>
  <c r="H20" i="90"/>
  <c r="F20" i="90"/>
  <c r="K20" i="90"/>
  <c r="I20" i="90"/>
  <c r="D20" i="90"/>
  <c r="L20" i="90"/>
  <c r="J20" i="90"/>
  <c r="J40" i="89"/>
  <c r="D40" i="89"/>
  <c r="J39" i="89"/>
  <c r="H39" i="89"/>
  <c r="D39" i="89"/>
  <c r="I39" i="89" s="1"/>
  <c r="J38" i="89"/>
  <c r="H38" i="89"/>
  <c r="D38" i="89"/>
  <c r="K38" i="89" s="1"/>
  <c r="J37" i="89"/>
  <c r="H37" i="89"/>
  <c r="G37" i="89"/>
  <c r="D37" i="89"/>
  <c r="I37" i="89" s="1"/>
  <c r="J36" i="89"/>
  <c r="H36" i="89"/>
  <c r="D36" i="89"/>
  <c r="K36" i="89" s="1"/>
  <c r="J35" i="89"/>
  <c r="H35" i="89"/>
  <c r="D35" i="89"/>
  <c r="I35" i="89" s="1"/>
  <c r="J34" i="89"/>
  <c r="H34" i="89"/>
  <c r="D34" i="89"/>
  <c r="K34" i="89" s="1"/>
  <c r="J33" i="89"/>
  <c r="H33" i="89"/>
  <c r="D33" i="89"/>
  <c r="I33" i="89" s="1"/>
  <c r="J32" i="89"/>
  <c r="H32" i="89"/>
  <c r="D32" i="89"/>
  <c r="K32" i="89" s="1"/>
  <c r="J31" i="89"/>
  <c r="H31" i="89"/>
  <c r="D31" i="89"/>
  <c r="I31" i="89" s="1"/>
  <c r="J30" i="89"/>
  <c r="H30" i="89"/>
  <c r="D30" i="89"/>
  <c r="K30" i="89" s="1"/>
  <c r="J29" i="89"/>
  <c r="H29" i="89"/>
  <c r="D29" i="89"/>
  <c r="I29" i="89" s="1"/>
  <c r="J28" i="89"/>
  <c r="H28" i="89"/>
  <c r="D28" i="89"/>
  <c r="K28" i="89" s="1"/>
  <c r="J27" i="89"/>
  <c r="H27" i="89"/>
  <c r="D27" i="89"/>
  <c r="I27" i="89" s="1"/>
  <c r="J26" i="89"/>
  <c r="H26" i="89"/>
  <c r="D26" i="89"/>
  <c r="K26" i="89" s="1"/>
  <c r="J25" i="89"/>
  <c r="H25" i="89"/>
  <c r="D25" i="89"/>
  <c r="I25" i="89" s="1"/>
  <c r="J24" i="89"/>
  <c r="H24" i="89"/>
  <c r="D24" i="89"/>
  <c r="K24" i="89" s="1"/>
  <c r="J23" i="89"/>
  <c r="H23" i="89"/>
  <c r="D23" i="89"/>
  <c r="I23" i="89" s="1"/>
  <c r="J22" i="89"/>
  <c r="H22" i="89"/>
  <c r="D22" i="89"/>
  <c r="K22" i="89" s="1"/>
  <c r="J21" i="89"/>
  <c r="H21" i="89"/>
  <c r="G21" i="89"/>
  <c r="D21" i="89"/>
  <c r="I21" i="89" s="1"/>
  <c r="J20" i="89"/>
  <c r="H20" i="89"/>
  <c r="D20" i="89"/>
  <c r="K20" i="89" s="1"/>
  <c r="J19" i="89"/>
  <c r="H19" i="89"/>
  <c r="D19" i="89"/>
  <c r="I19" i="89" s="1"/>
  <c r="J18" i="89"/>
  <c r="I18" i="89"/>
  <c r="H18" i="89"/>
  <c r="D18" i="89"/>
  <c r="K18" i="89" s="1"/>
  <c r="J17" i="89"/>
  <c r="H17" i="89"/>
  <c r="D17" i="89"/>
  <c r="I17" i="89" s="1"/>
  <c r="J16" i="89"/>
  <c r="H16" i="89"/>
  <c r="D16" i="89"/>
  <c r="K16" i="89" s="1"/>
  <c r="J15" i="89"/>
  <c r="H15" i="89"/>
  <c r="D15" i="89"/>
  <c r="I15" i="89" s="1"/>
  <c r="J14" i="89"/>
  <c r="H14" i="89"/>
  <c r="D14" i="89"/>
  <c r="K14" i="89" s="1"/>
  <c r="J13" i="89"/>
  <c r="H13" i="89"/>
  <c r="D13" i="89"/>
  <c r="I13" i="89" s="1"/>
  <c r="J12" i="89"/>
  <c r="I12" i="89"/>
  <c r="H12" i="89"/>
  <c r="D12" i="89"/>
  <c r="K12" i="89" s="1"/>
  <c r="J11" i="89"/>
  <c r="H11" i="89"/>
  <c r="D11" i="89"/>
  <c r="I11" i="89" s="1"/>
  <c r="J10" i="89"/>
  <c r="H10" i="89"/>
  <c r="D10" i="89"/>
  <c r="K10" i="89" s="1"/>
  <c r="G35" i="89" l="1"/>
  <c r="I10" i="89"/>
  <c r="I20" i="89"/>
  <c r="G11" i="89"/>
  <c r="G13" i="89"/>
  <c r="G19" i="89"/>
  <c r="G29" i="89"/>
  <c r="G27" i="89"/>
  <c r="I26" i="89"/>
  <c r="I28" i="89"/>
  <c r="I34" i="89"/>
  <c r="I36" i="89"/>
  <c r="K23" i="89"/>
  <c r="G15" i="89"/>
  <c r="K17" i="89"/>
  <c r="G23" i="89"/>
  <c r="G31" i="89"/>
  <c r="K33" i="89"/>
  <c r="G39" i="89"/>
  <c r="K11" i="89"/>
  <c r="I14" i="89"/>
  <c r="G17" i="89"/>
  <c r="K19" i="89"/>
  <c r="I22" i="89"/>
  <c r="G25" i="89"/>
  <c r="K27" i="89"/>
  <c r="I30" i="89"/>
  <c r="G33" i="89"/>
  <c r="K35" i="89"/>
  <c r="I38" i="89"/>
  <c r="K15" i="89"/>
  <c r="K31" i="89"/>
  <c r="K39" i="89"/>
  <c r="K25" i="89"/>
  <c r="K13" i="89"/>
  <c r="I16" i="89"/>
  <c r="K21" i="89"/>
  <c r="I24" i="89"/>
  <c r="K29" i="89"/>
  <c r="I32" i="89"/>
  <c r="K37" i="89"/>
  <c r="G10" i="89"/>
  <c r="G12" i="89"/>
  <c r="G14" i="89"/>
  <c r="G16" i="89"/>
  <c r="G18" i="89"/>
  <c r="G20" i="89"/>
  <c r="G22" i="89"/>
  <c r="G24" i="89"/>
  <c r="G26" i="89"/>
  <c r="G28" i="89"/>
  <c r="G30" i="89"/>
  <c r="G32" i="89"/>
  <c r="G34" i="89"/>
  <c r="G36" i="89"/>
  <c r="G38" i="89"/>
  <c r="H40" i="89"/>
  <c r="K40" i="89"/>
  <c r="G40" i="89"/>
  <c r="I40" i="89" l="1"/>
  <c r="C35" i="58"/>
  <c r="C36" i="58"/>
  <c r="G9" i="43" l="1"/>
  <c r="G10" i="43"/>
  <c r="G11" i="43"/>
  <c r="G12" i="43"/>
  <c r="G13" i="43"/>
  <c r="G14" i="43"/>
  <c r="G15" i="43"/>
  <c r="G16" i="43"/>
  <c r="G17" i="43"/>
  <c r="G18" i="43"/>
  <c r="G19" i="43"/>
  <c r="G20" i="43"/>
  <c r="G21" i="43"/>
  <c r="G22" i="43"/>
  <c r="G23" i="43"/>
  <c r="G24" i="43"/>
  <c r="G25" i="43"/>
  <c r="G26" i="43"/>
  <c r="G27" i="43"/>
  <c r="G28" i="43"/>
  <c r="G29" i="43"/>
  <c r="G30" i="43"/>
  <c r="G31" i="43"/>
  <c r="G32" i="43"/>
  <c r="G33" i="43"/>
  <c r="G34" i="43"/>
  <c r="G35" i="43"/>
  <c r="G36" i="43"/>
  <c r="G37" i="43"/>
  <c r="G38" i="43"/>
  <c r="G39" i="43"/>
  <c r="G40" i="43"/>
  <c r="G41" i="43"/>
  <c r="G42" i="43"/>
  <c r="G43" i="43"/>
  <c r="G44" i="43"/>
  <c r="G45" i="43"/>
  <c r="G46" i="43"/>
  <c r="D32" i="41" l="1"/>
  <c r="D31" i="41"/>
  <c r="D30" i="41"/>
  <c r="D29" i="41"/>
  <c r="D28" i="41"/>
  <c r="D27" i="41"/>
  <c r="D26" i="41"/>
  <c r="D25" i="41"/>
  <c r="D24" i="41"/>
  <c r="D23" i="41"/>
  <c r="D22" i="41"/>
  <c r="D21" i="41"/>
  <c r="D20" i="41"/>
  <c r="D19" i="41"/>
  <c r="D18" i="41"/>
  <c r="D17" i="41"/>
  <c r="D16" i="41"/>
  <c r="D15" i="41"/>
  <c r="D14" i="41"/>
  <c r="D13" i="41"/>
  <c r="D12" i="41"/>
  <c r="D11" i="41"/>
  <c r="D10" i="41"/>
  <c r="C10" i="45" l="1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C25" i="45"/>
  <c r="E32" i="76" l="1"/>
  <c r="D32" i="76"/>
  <c r="D20" i="55" l="1"/>
  <c r="E20" i="55"/>
  <c r="J20" i="55"/>
  <c r="H20" i="41" l="1"/>
  <c r="I20" i="41"/>
  <c r="O20" i="41"/>
  <c r="N20" i="41"/>
  <c r="E20" i="41"/>
  <c r="J20" i="41"/>
  <c r="I32" i="76" l="1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D44" i="50"/>
  <c r="D45" i="50"/>
  <c r="D46" i="50"/>
  <c r="D47" i="50"/>
  <c r="E46" i="46" l="1"/>
  <c r="E45" i="46"/>
  <c r="D45" i="46"/>
  <c r="E44" i="46"/>
  <c r="D44" i="46"/>
  <c r="E43" i="46"/>
  <c r="D43" i="46"/>
  <c r="E42" i="46"/>
  <c r="D42" i="46"/>
  <c r="E41" i="46"/>
  <c r="D41" i="46"/>
  <c r="E40" i="46"/>
  <c r="D40" i="46"/>
  <c r="E39" i="46"/>
  <c r="D39" i="46"/>
  <c r="E38" i="46"/>
  <c r="D38" i="46"/>
  <c r="E37" i="46"/>
  <c r="D37" i="46"/>
  <c r="E36" i="46"/>
  <c r="D36" i="46"/>
  <c r="E35" i="46"/>
  <c r="D35" i="46"/>
  <c r="E34" i="46"/>
  <c r="D34" i="46"/>
  <c r="E33" i="46"/>
  <c r="D33" i="46"/>
  <c r="E32" i="46"/>
  <c r="D32" i="46"/>
  <c r="E31" i="46"/>
  <c r="D31" i="46"/>
  <c r="E30" i="46"/>
  <c r="D30" i="46"/>
  <c r="E29" i="46"/>
  <c r="D29" i="46"/>
  <c r="E28" i="46"/>
  <c r="D28" i="46"/>
  <c r="E27" i="46"/>
  <c r="D27" i="46"/>
  <c r="E26" i="46"/>
  <c r="D26" i="46"/>
  <c r="E25" i="46"/>
  <c r="D25" i="46"/>
  <c r="E24" i="46"/>
  <c r="D24" i="46"/>
  <c r="E23" i="46"/>
  <c r="D23" i="46"/>
  <c r="E22" i="46"/>
  <c r="D22" i="46"/>
  <c r="E21" i="46"/>
  <c r="D21" i="46"/>
  <c r="E20" i="46"/>
  <c r="D20" i="46"/>
  <c r="E19" i="46"/>
  <c r="D19" i="46"/>
  <c r="E18" i="46"/>
  <c r="D18" i="46"/>
  <c r="E17" i="46"/>
  <c r="D17" i="46"/>
  <c r="E16" i="46"/>
  <c r="D16" i="46"/>
  <c r="E15" i="46"/>
  <c r="D15" i="46"/>
  <c r="E14" i="46"/>
  <c r="D14" i="46"/>
  <c r="E13" i="46"/>
  <c r="D13" i="46"/>
  <c r="E12" i="46"/>
  <c r="D12" i="46"/>
  <c r="E11" i="46"/>
  <c r="D11" i="46"/>
  <c r="H31" i="43"/>
  <c r="I45" i="76"/>
  <c r="E45" i="76"/>
  <c r="I44" i="76"/>
  <c r="E44" i="76"/>
  <c r="D44" i="76"/>
  <c r="I43" i="76"/>
  <c r="E43" i="76"/>
  <c r="D43" i="76"/>
  <c r="I42" i="76"/>
  <c r="E42" i="76"/>
  <c r="D42" i="76"/>
  <c r="I41" i="76"/>
  <c r="E41" i="76"/>
  <c r="D41" i="76"/>
  <c r="I40" i="76"/>
  <c r="E40" i="76"/>
  <c r="D40" i="76"/>
  <c r="I39" i="76"/>
  <c r="E39" i="76"/>
  <c r="D39" i="76"/>
  <c r="I38" i="76"/>
  <c r="E38" i="76"/>
  <c r="D38" i="76"/>
  <c r="I37" i="76"/>
  <c r="E37" i="76"/>
  <c r="D37" i="76"/>
  <c r="I36" i="76"/>
  <c r="E36" i="76"/>
  <c r="D36" i="76"/>
  <c r="I35" i="76"/>
  <c r="E35" i="76"/>
  <c r="D35" i="76"/>
  <c r="I34" i="76"/>
  <c r="E34" i="76"/>
  <c r="D34" i="76"/>
  <c r="I33" i="76"/>
  <c r="E33" i="76"/>
  <c r="D33" i="76"/>
  <c r="I31" i="76"/>
  <c r="E31" i="76"/>
  <c r="D31" i="76"/>
  <c r="I30" i="76"/>
  <c r="E30" i="76"/>
  <c r="D30" i="76"/>
  <c r="I29" i="76"/>
  <c r="E29" i="76"/>
  <c r="D29" i="76"/>
  <c r="I28" i="76"/>
  <c r="E28" i="76"/>
  <c r="D28" i="76"/>
  <c r="I27" i="76"/>
  <c r="E27" i="76"/>
  <c r="D27" i="76"/>
  <c r="I26" i="76"/>
  <c r="E26" i="76"/>
  <c r="D26" i="76"/>
  <c r="I25" i="76"/>
  <c r="E25" i="76"/>
  <c r="D25" i="76"/>
  <c r="I24" i="76"/>
  <c r="E24" i="76"/>
  <c r="D24" i="76"/>
  <c r="I23" i="76"/>
  <c r="E23" i="76"/>
  <c r="D23" i="76"/>
  <c r="I22" i="76"/>
  <c r="E22" i="76"/>
  <c r="D22" i="76"/>
  <c r="I21" i="76"/>
  <c r="E21" i="76"/>
  <c r="D21" i="76"/>
  <c r="I20" i="76"/>
  <c r="E20" i="76"/>
  <c r="D20" i="76"/>
  <c r="I19" i="76"/>
  <c r="E19" i="76"/>
  <c r="D19" i="76"/>
  <c r="I18" i="76"/>
  <c r="E18" i="76"/>
  <c r="D18" i="76"/>
  <c r="I17" i="76"/>
  <c r="E17" i="76"/>
  <c r="D17" i="76"/>
  <c r="I16" i="76"/>
  <c r="E16" i="76"/>
  <c r="D16" i="76"/>
  <c r="I15" i="76"/>
  <c r="E15" i="76"/>
  <c r="D15" i="76"/>
  <c r="I14" i="76"/>
  <c r="E14" i="76"/>
  <c r="D14" i="76"/>
  <c r="I13" i="76"/>
  <c r="E13" i="76"/>
  <c r="D13" i="76"/>
  <c r="I12" i="76"/>
  <c r="E12" i="76"/>
  <c r="D12" i="76"/>
  <c r="I11" i="76"/>
  <c r="E11" i="76"/>
  <c r="D11" i="76"/>
  <c r="I10" i="76"/>
  <c r="E10" i="76"/>
  <c r="H31" i="53"/>
  <c r="J31" i="53"/>
  <c r="D31" i="53"/>
  <c r="I31" i="53" s="1"/>
  <c r="D32" i="53"/>
  <c r="G32" i="53" s="1"/>
  <c r="L35" i="58"/>
  <c r="J35" i="58"/>
  <c r="J36" i="58"/>
  <c r="I32" i="41"/>
  <c r="H32" i="41"/>
  <c r="I31" i="41"/>
  <c r="H31" i="41"/>
  <c r="I30" i="41"/>
  <c r="H30" i="41"/>
  <c r="I29" i="41"/>
  <c r="H29" i="41"/>
  <c r="I28" i="41"/>
  <c r="H28" i="41"/>
  <c r="I27" i="41"/>
  <c r="H27" i="41"/>
  <c r="I26" i="41"/>
  <c r="H26" i="41"/>
  <c r="I25" i="41"/>
  <c r="H25" i="41"/>
  <c r="I24" i="41"/>
  <c r="H24" i="41"/>
  <c r="I21" i="41"/>
  <c r="H21" i="41"/>
  <c r="I23" i="41"/>
  <c r="H23" i="41"/>
  <c r="I22" i="41"/>
  <c r="H22" i="41"/>
  <c r="I19" i="41"/>
  <c r="H19" i="41"/>
  <c r="I18" i="41"/>
  <c r="H18" i="41"/>
  <c r="I17" i="41"/>
  <c r="H17" i="41"/>
  <c r="I16" i="41"/>
  <c r="H16" i="41"/>
  <c r="I15" i="41"/>
  <c r="H15" i="41"/>
  <c r="I14" i="41"/>
  <c r="H14" i="41"/>
  <c r="I13" i="41"/>
  <c r="H13" i="41"/>
  <c r="I12" i="41"/>
  <c r="H12" i="41"/>
  <c r="I11" i="41"/>
  <c r="H11" i="41"/>
  <c r="I10" i="41"/>
  <c r="H10" i="41"/>
  <c r="J12" i="55"/>
  <c r="J13" i="55"/>
  <c r="J14" i="55"/>
  <c r="J15" i="55"/>
  <c r="J16" i="55"/>
  <c r="J17" i="55"/>
  <c r="J18" i="55"/>
  <c r="J19" i="55"/>
  <c r="J11" i="55"/>
  <c r="D11" i="55"/>
  <c r="D12" i="55"/>
  <c r="D13" i="55"/>
  <c r="D14" i="55"/>
  <c r="D15" i="55"/>
  <c r="D16" i="55"/>
  <c r="D17" i="55"/>
  <c r="D18" i="55"/>
  <c r="D19" i="55"/>
  <c r="D22" i="55"/>
  <c r="D23" i="55"/>
  <c r="D21" i="55"/>
  <c r="D24" i="55"/>
  <c r="D25" i="55"/>
  <c r="D26" i="55"/>
  <c r="D27" i="55"/>
  <c r="D28" i="55"/>
  <c r="D29" i="55"/>
  <c r="D30" i="55"/>
  <c r="D31" i="55"/>
  <c r="D32" i="55"/>
  <c r="E10" i="45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E25" i="45"/>
  <c r="E26" i="45"/>
  <c r="J32" i="55"/>
  <c r="E32" i="55"/>
  <c r="J31" i="55"/>
  <c r="E31" i="55"/>
  <c r="J30" i="55"/>
  <c r="E30" i="55"/>
  <c r="J29" i="55"/>
  <c r="E29" i="55"/>
  <c r="J28" i="55"/>
  <c r="E28" i="55"/>
  <c r="J27" i="55"/>
  <c r="E27" i="55"/>
  <c r="J26" i="55"/>
  <c r="E26" i="55"/>
  <c r="J25" i="55"/>
  <c r="E25" i="55"/>
  <c r="J24" i="55"/>
  <c r="E24" i="55"/>
  <c r="J21" i="55"/>
  <c r="E21" i="55"/>
  <c r="J23" i="55"/>
  <c r="E23" i="55"/>
  <c r="J22" i="55"/>
  <c r="E22" i="55"/>
  <c r="E19" i="55"/>
  <c r="E18" i="55"/>
  <c r="E17" i="55"/>
  <c r="E16" i="55"/>
  <c r="E15" i="55"/>
  <c r="E14" i="55"/>
  <c r="E13" i="55"/>
  <c r="E12" i="55"/>
  <c r="E11" i="55"/>
  <c r="E10" i="55"/>
  <c r="J44" i="53"/>
  <c r="D44" i="53"/>
  <c r="H44" i="53" s="1"/>
  <c r="J43" i="53"/>
  <c r="H43" i="53"/>
  <c r="D43" i="53"/>
  <c r="J42" i="53"/>
  <c r="H42" i="53"/>
  <c r="D42" i="53"/>
  <c r="I42" i="53" s="1"/>
  <c r="J41" i="53"/>
  <c r="H41" i="53"/>
  <c r="D41" i="53"/>
  <c r="I41" i="53" s="1"/>
  <c r="J40" i="53"/>
  <c r="H40" i="53"/>
  <c r="D40" i="53"/>
  <c r="I40" i="53" s="1"/>
  <c r="J39" i="53"/>
  <c r="H39" i="53"/>
  <c r="D39" i="53"/>
  <c r="I39" i="53" s="1"/>
  <c r="J38" i="53"/>
  <c r="H38" i="53"/>
  <c r="D38" i="53"/>
  <c r="I38" i="53" s="1"/>
  <c r="J37" i="53"/>
  <c r="H37" i="53"/>
  <c r="D37" i="53"/>
  <c r="I37" i="53" s="1"/>
  <c r="J36" i="53"/>
  <c r="H36" i="53"/>
  <c r="D36" i="53"/>
  <c r="K36" i="53" s="1"/>
  <c r="J35" i="53"/>
  <c r="H35" i="53"/>
  <c r="D35" i="53"/>
  <c r="I35" i="53" s="1"/>
  <c r="J34" i="53"/>
  <c r="H34" i="53"/>
  <c r="D34" i="53"/>
  <c r="I34" i="53" s="1"/>
  <c r="J33" i="53"/>
  <c r="H33" i="53"/>
  <c r="D33" i="53"/>
  <c r="I33" i="53" s="1"/>
  <c r="J32" i="53"/>
  <c r="H32" i="53"/>
  <c r="J30" i="53"/>
  <c r="H30" i="53"/>
  <c r="D30" i="53"/>
  <c r="I30" i="53" s="1"/>
  <c r="J29" i="53"/>
  <c r="H29" i="53"/>
  <c r="D29" i="53"/>
  <c r="I29" i="53" s="1"/>
  <c r="J28" i="53"/>
  <c r="H28" i="53"/>
  <c r="D28" i="53"/>
  <c r="I28" i="53" s="1"/>
  <c r="J27" i="53"/>
  <c r="H27" i="53"/>
  <c r="D27" i="53"/>
  <c r="I27" i="53" s="1"/>
  <c r="J26" i="53"/>
  <c r="H26" i="53"/>
  <c r="D26" i="53"/>
  <c r="I26" i="53" s="1"/>
  <c r="J25" i="53"/>
  <c r="H25" i="53"/>
  <c r="D25" i="53"/>
  <c r="I25" i="53" s="1"/>
  <c r="J24" i="53"/>
  <c r="H24" i="53"/>
  <c r="D24" i="53"/>
  <c r="K24" i="53" s="1"/>
  <c r="J23" i="53"/>
  <c r="H23" i="53"/>
  <c r="D23" i="53"/>
  <c r="I23" i="53" s="1"/>
  <c r="J22" i="53"/>
  <c r="H22" i="53"/>
  <c r="D22" i="53"/>
  <c r="I22" i="53" s="1"/>
  <c r="J21" i="53"/>
  <c r="H21" i="53"/>
  <c r="D21" i="53"/>
  <c r="I21" i="53" s="1"/>
  <c r="J20" i="53"/>
  <c r="H20" i="53"/>
  <c r="D20" i="53"/>
  <c r="I20" i="53" s="1"/>
  <c r="J19" i="53"/>
  <c r="H19" i="53"/>
  <c r="D19" i="53"/>
  <c r="I19" i="53" s="1"/>
  <c r="J18" i="53"/>
  <c r="H18" i="53"/>
  <c r="D18" i="53"/>
  <c r="K18" i="53" s="1"/>
  <c r="J17" i="53"/>
  <c r="H17" i="53"/>
  <c r="D17" i="53"/>
  <c r="I17" i="53" s="1"/>
  <c r="J16" i="53"/>
  <c r="H16" i="53"/>
  <c r="D16" i="53"/>
  <c r="K16" i="53" s="1"/>
  <c r="J15" i="53"/>
  <c r="H15" i="53"/>
  <c r="D15" i="53"/>
  <c r="I15" i="53" s="1"/>
  <c r="J14" i="53"/>
  <c r="H14" i="53"/>
  <c r="D14" i="53"/>
  <c r="I14" i="53" s="1"/>
  <c r="J13" i="53"/>
  <c r="H13" i="53"/>
  <c r="D13" i="53"/>
  <c r="I13" i="53" s="1"/>
  <c r="J12" i="53"/>
  <c r="H12" i="53"/>
  <c r="D12" i="53"/>
  <c r="I12" i="53" s="1"/>
  <c r="J11" i="53"/>
  <c r="H11" i="53"/>
  <c r="D11" i="53"/>
  <c r="I11" i="53" s="1"/>
  <c r="J10" i="53"/>
  <c r="H10" i="53"/>
  <c r="D10" i="53"/>
  <c r="I10" i="53" s="1"/>
  <c r="L42" i="58"/>
  <c r="J42" i="58"/>
  <c r="C42" i="58"/>
  <c r="L41" i="58"/>
  <c r="J41" i="58"/>
  <c r="C41" i="58"/>
  <c r="L40" i="58"/>
  <c r="J40" i="58"/>
  <c r="C40" i="58"/>
  <c r="L39" i="58"/>
  <c r="J39" i="58"/>
  <c r="C39" i="58"/>
  <c r="L38" i="58"/>
  <c r="J38" i="58"/>
  <c r="C38" i="58"/>
  <c r="L37" i="58"/>
  <c r="J37" i="58"/>
  <c r="C37" i="58"/>
  <c r="L36" i="58"/>
  <c r="L34" i="58"/>
  <c r="J34" i="58"/>
  <c r="C34" i="58"/>
  <c r="L33" i="58"/>
  <c r="J33" i="58"/>
  <c r="C33" i="58"/>
  <c r="L32" i="58"/>
  <c r="J32" i="58"/>
  <c r="C32" i="58"/>
  <c r="L31" i="58"/>
  <c r="J31" i="58"/>
  <c r="C31" i="58"/>
  <c r="L30" i="58"/>
  <c r="J30" i="58"/>
  <c r="C30" i="58"/>
  <c r="L29" i="58"/>
  <c r="J29" i="58"/>
  <c r="C29" i="58"/>
  <c r="L28" i="58"/>
  <c r="J28" i="58"/>
  <c r="C28" i="58"/>
  <c r="L27" i="58"/>
  <c r="J27" i="58"/>
  <c r="C27" i="58"/>
  <c r="L26" i="58"/>
  <c r="J26" i="58"/>
  <c r="C26" i="58"/>
  <c r="L25" i="58"/>
  <c r="J25" i="58"/>
  <c r="C25" i="58"/>
  <c r="L24" i="58"/>
  <c r="J24" i="58"/>
  <c r="C24" i="58"/>
  <c r="L23" i="58"/>
  <c r="J23" i="58"/>
  <c r="C23" i="58"/>
  <c r="L22" i="58"/>
  <c r="J22" i="58"/>
  <c r="C22" i="58"/>
  <c r="L21" i="58"/>
  <c r="J21" i="58"/>
  <c r="C21" i="58"/>
  <c r="L20" i="58"/>
  <c r="J20" i="58"/>
  <c r="C20" i="58"/>
  <c r="L19" i="58"/>
  <c r="J19" i="58"/>
  <c r="C19" i="58"/>
  <c r="L18" i="58"/>
  <c r="J18" i="58"/>
  <c r="C18" i="58"/>
  <c r="L17" i="58"/>
  <c r="J17" i="58"/>
  <c r="C17" i="58"/>
  <c r="L16" i="58"/>
  <c r="J16" i="58"/>
  <c r="C16" i="58"/>
  <c r="L15" i="58"/>
  <c r="J15" i="58"/>
  <c r="C15" i="58"/>
  <c r="L14" i="58"/>
  <c r="J14" i="58"/>
  <c r="C14" i="58"/>
  <c r="L13" i="58"/>
  <c r="J13" i="58"/>
  <c r="C13" i="58"/>
  <c r="L12" i="58"/>
  <c r="J12" i="58"/>
  <c r="C12" i="58"/>
  <c r="G26" i="45"/>
  <c r="G25" i="45"/>
  <c r="G24" i="45"/>
  <c r="G23" i="45"/>
  <c r="G22" i="45"/>
  <c r="G21" i="45"/>
  <c r="G20" i="45"/>
  <c r="G19" i="45"/>
  <c r="G18" i="45"/>
  <c r="G17" i="45"/>
  <c r="G16" i="45"/>
  <c r="G15" i="45"/>
  <c r="G14" i="45"/>
  <c r="G13" i="45"/>
  <c r="G12" i="45"/>
  <c r="G11" i="45"/>
  <c r="G10" i="45"/>
  <c r="F43" i="44"/>
  <c r="E43" i="44"/>
  <c r="D43" i="44"/>
  <c r="C43" i="44"/>
  <c r="F40" i="44"/>
  <c r="E40" i="44"/>
  <c r="D40" i="44"/>
  <c r="C40" i="44"/>
  <c r="H46" i="43"/>
  <c r="H45" i="43"/>
  <c r="H44" i="43"/>
  <c r="H43" i="43"/>
  <c r="H42" i="43"/>
  <c r="H41" i="43"/>
  <c r="H40" i="43"/>
  <c r="H39" i="43"/>
  <c r="H38" i="43"/>
  <c r="H37" i="43"/>
  <c r="H36" i="43"/>
  <c r="H35" i="43"/>
  <c r="H34" i="43"/>
  <c r="H33" i="43"/>
  <c r="H32" i="43"/>
  <c r="H30" i="43"/>
  <c r="H29" i="43"/>
  <c r="H28" i="43"/>
  <c r="H27" i="43"/>
  <c r="H26" i="43"/>
  <c r="H25" i="43"/>
  <c r="H24" i="43"/>
  <c r="H23" i="43"/>
  <c r="H22" i="43"/>
  <c r="H21" i="43"/>
  <c r="H20" i="43"/>
  <c r="H19" i="43"/>
  <c r="H18" i="43"/>
  <c r="H17" i="43"/>
  <c r="H16" i="43"/>
  <c r="H15" i="43"/>
  <c r="H14" i="43"/>
  <c r="H13" i="43"/>
  <c r="H12" i="43"/>
  <c r="H11" i="43"/>
  <c r="H10" i="43"/>
  <c r="H9" i="43"/>
  <c r="O32" i="41"/>
  <c r="N32" i="41"/>
  <c r="J32" i="41"/>
  <c r="E32" i="41"/>
  <c r="O31" i="41"/>
  <c r="N31" i="41"/>
  <c r="J31" i="41"/>
  <c r="E31" i="41"/>
  <c r="O30" i="41"/>
  <c r="N30" i="41"/>
  <c r="J30" i="41"/>
  <c r="E30" i="41"/>
  <c r="O29" i="41"/>
  <c r="N29" i="41"/>
  <c r="J29" i="41"/>
  <c r="E29" i="41"/>
  <c r="O28" i="41"/>
  <c r="N28" i="41"/>
  <c r="J28" i="41"/>
  <c r="E28" i="41"/>
  <c r="O27" i="41"/>
  <c r="N27" i="41"/>
  <c r="J27" i="41"/>
  <c r="E27" i="41"/>
  <c r="O26" i="41"/>
  <c r="N26" i="41"/>
  <c r="J26" i="41"/>
  <c r="E26" i="41"/>
  <c r="O25" i="41"/>
  <c r="N25" i="41"/>
  <c r="J25" i="41"/>
  <c r="E25" i="41"/>
  <c r="O24" i="41"/>
  <c r="N24" i="41"/>
  <c r="J24" i="41"/>
  <c r="E24" i="41"/>
  <c r="O21" i="41"/>
  <c r="N21" i="41"/>
  <c r="J21" i="41"/>
  <c r="E21" i="41"/>
  <c r="O23" i="41"/>
  <c r="N23" i="41"/>
  <c r="J23" i="41"/>
  <c r="E23" i="41"/>
  <c r="O22" i="41"/>
  <c r="N22" i="41"/>
  <c r="J22" i="41"/>
  <c r="E22" i="41"/>
  <c r="O19" i="41"/>
  <c r="N19" i="41"/>
  <c r="J19" i="41"/>
  <c r="E19" i="41"/>
  <c r="O18" i="41"/>
  <c r="N18" i="41"/>
  <c r="J18" i="41"/>
  <c r="E18" i="41"/>
  <c r="O17" i="41"/>
  <c r="N17" i="41"/>
  <c r="J17" i="41"/>
  <c r="E17" i="41"/>
  <c r="O16" i="41"/>
  <c r="N16" i="41"/>
  <c r="J16" i="41"/>
  <c r="E16" i="41"/>
  <c r="O15" i="41"/>
  <c r="N15" i="41"/>
  <c r="J15" i="41"/>
  <c r="E15" i="41"/>
  <c r="O14" i="41"/>
  <c r="N14" i="41"/>
  <c r="J14" i="41"/>
  <c r="E14" i="41"/>
  <c r="O13" i="41"/>
  <c r="N13" i="41"/>
  <c r="J13" i="41"/>
  <c r="E13" i="41"/>
  <c r="O12" i="41"/>
  <c r="N12" i="41"/>
  <c r="J12" i="41"/>
  <c r="E12" i="41"/>
  <c r="O11" i="41"/>
  <c r="N11" i="41"/>
  <c r="J11" i="41"/>
  <c r="E11" i="41"/>
  <c r="E10" i="41"/>
  <c r="I18" i="53" l="1"/>
  <c r="H45" i="53"/>
  <c r="J45" i="53"/>
  <c r="G20" i="53"/>
  <c r="G10" i="53"/>
  <c r="G38" i="53"/>
  <c r="K38" i="53"/>
  <c r="I16" i="53"/>
  <c r="G26" i="53"/>
  <c r="G40" i="53"/>
  <c r="G31" i="53"/>
  <c r="K10" i="53"/>
  <c r="K26" i="53"/>
  <c r="I32" i="53"/>
  <c r="G43" i="53"/>
  <c r="D45" i="53"/>
  <c r="K12" i="53"/>
  <c r="K40" i="53"/>
  <c r="G12" i="53"/>
  <c r="G28" i="53"/>
  <c r="I36" i="53"/>
  <c r="K31" i="53"/>
  <c r="K28" i="53"/>
  <c r="G18" i="53"/>
  <c r="K20" i="53"/>
  <c r="I24" i="53"/>
  <c r="I44" i="53"/>
  <c r="G14" i="53"/>
  <c r="K14" i="53"/>
  <c r="G34" i="53"/>
  <c r="K34" i="53"/>
  <c r="G42" i="53"/>
  <c r="G16" i="53"/>
  <c r="G24" i="53"/>
  <c r="G36" i="53"/>
  <c r="G44" i="53"/>
  <c r="K44" i="53"/>
  <c r="G22" i="53"/>
  <c r="K22" i="53"/>
  <c r="G30" i="53"/>
  <c r="K30" i="53"/>
  <c r="K42" i="53"/>
  <c r="K11" i="53"/>
  <c r="G13" i="53"/>
  <c r="G15" i="53"/>
  <c r="K15" i="53"/>
  <c r="G17" i="53"/>
  <c r="G19" i="53"/>
  <c r="K19" i="53"/>
  <c r="G21" i="53"/>
  <c r="G23" i="53"/>
  <c r="K23" i="53"/>
  <c r="G25" i="53"/>
  <c r="K25" i="53"/>
  <c r="G27" i="53"/>
  <c r="G29" i="53"/>
  <c r="K29" i="53"/>
  <c r="G33" i="53"/>
  <c r="K33" i="53"/>
  <c r="G35" i="53"/>
  <c r="K35" i="53"/>
  <c r="G37" i="53"/>
  <c r="K37" i="53"/>
  <c r="G39" i="53"/>
  <c r="K39" i="53"/>
  <c r="G41" i="53"/>
  <c r="K41" i="53"/>
  <c r="G11" i="53"/>
  <c r="K13" i="53"/>
  <c r="K17" i="53"/>
  <c r="K21" i="53"/>
  <c r="K27" i="53"/>
  <c r="K32" i="53"/>
  <c r="D10" i="76"/>
  <c r="D45" i="76"/>
  <c r="F44" i="44"/>
  <c r="D41" i="44"/>
  <c r="D46" i="46"/>
  <c r="F41" i="44"/>
  <c r="E41" i="44"/>
  <c r="D44" i="44"/>
  <c r="E44" i="44"/>
  <c r="G45" i="53" l="1"/>
  <c r="I43" i="53"/>
  <c r="I45" i="53" s="1"/>
  <c r="F45" i="53"/>
  <c r="K43" i="53"/>
  <c r="K45" i="53" s="1"/>
</calcChain>
</file>

<file path=xl/sharedStrings.xml><?xml version="1.0" encoding="utf-8"?>
<sst xmlns="http://schemas.openxmlformats.org/spreadsheetml/2006/main" count="727" uniqueCount="370">
  <si>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</si>
  <si>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</si>
  <si>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</si>
  <si>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</si>
  <si>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</si>
  <si>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</si>
  <si>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</si>
  <si>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</si>
  <si>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</si>
  <si>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</si>
  <si>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</si>
  <si>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</si>
  <si>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</si>
  <si>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</si>
  <si>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</si>
  <si>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</si>
  <si>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</si>
  <si>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</si>
  <si>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Jeleniogórski - ziemski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</si>
  <si>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</si>
  <si>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</si>
  <si>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</si>
  <si>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</si>
  <si>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</si>
  <si>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</si>
  <si>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</si>
  <si>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</si>
  <si>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</si>
  <si>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</si>
  <si>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>Wzrost,</t>
  </si>
  <si>
    <t>spadek [ - ]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</si>
  <si>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</si>
  <si>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</si>
  <si>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</si>
  <si>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</si>
  <si>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</si>
  <si>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</si>
  <si>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Tabela    1</t>
  </si>
  <si>
    <t xml:space="preserve"> Źródło:   Sprawozdanie o rynku pracy MPiPS-01</t>
  </si>
  <si>
    <t>Podregion jeleniogórski</t>
  </si>
  <si>
    <t>Podregion legnicko-głogowski</t>
  </si>
  <si>
    <t>Podregion wałbrzyski</t>
  </si>
  <si>
    <t xml:space="preserve">Liczba zarejestrowanych bezrobotnych w województwie dolnośląskim </t>
  </si>
  <si>
    <t xml:space="preserve"> </t>
  </si>
  <si>
    <t xml:space="preserve"> niepełnosprawni</t>
  </si>
  <si>
    <t>które po odbyciu kary pozbawienia wolności nie podjęły zatrudnienia</t>
  </si>
  <si>
    <t>bez wykształcenia średniego</t>
  </si>
  <si>
    <t>bez doświadczenia zawodowego</t>
  </si>
  <si>
    <t>kobiety, które nie podjęły zatrudnienia po urodzeniu dziecka</t>
  </si>
  <si>
    <t xml:space="preserve"> samotnie wychowujące co najmniej jedno dziecko do 18 roku życia</t>
  </si>
  <si>
    <t xml:space="preserve"> długotrwale bezrobotni</t>
  </si>
  <si>
    <t xml:space="preserve"> bez kwalifikacji zawodowych</t>
  </si>
  <si>
    <t xml:space="preserve"> osoby powyżej 50 roku życia</t>
  </si>
  <si>
    <t xml:space="preserve"> które ukończyły szkołę wyższą do                                                                          27 roku życia</t>
  </si>
  <si>
    <t xml:space="preserve"> osoby w wieku do 25 roku życia</t>
  </si>
  <si>
    <t xml:space="preserve"> zamieszkali w mieście</t>
  </si>
  <si>
    <t xml:space="preserve"> zamieszkali na wsi</t>
  </si>
  <si>
    <t xml:space="preserve"> bez prawa do zasiłku</t>
  </si>
  <si>
    <t xml:space="preserve"> z prawem do zasiłku</t>
  </si>
  <si>
    <t xml:space="preserve"> dotychczas nie pracujący</t>
  </si>
  <si>
    <t xml:space="preserve"> zwolnieni z przyczyn zakładu pracy</t>
  </si>
  <si>
    <t xml:space="preserve"> poprzednio pracujący</t>
  </si>
  <si>
    <t xml:space="preserve"> mężczyźni</t>
  </si>
  <si>
    <t xml:space="preserve"> kobiety</t>
  </si>
  <si>
    <t>Zarejestrowani bezrobotni  -  ogółem</t>
  </si>
  <si>
    <t xml:space="preserve"> /stan na dzień/</t>
  </si>
  <si>
    <t>Struktura bezrobotnych</t>
  </si>
  <si>
    <t>Grupy                                           bezrobotnych</t>
  </si>
  <si>
    <t>Zestawienie porównawcze zmian poziomu bezrobocia w województwie dolnośląskim</t>
  </si>
  <si>
    <t>Tabela  2</t>
  </si>
  <si>
    <t>niepełnosprawni</t>
  </si>
  <si>
    <t>Tabela  4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</si>
  <si>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</si>
  <si>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</si>
  <si>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</si>
  <si>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</si>
  <si>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</si>
  <si>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</si>
  <si>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</si>
  <si>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</si>
  <si>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</si>
  <si>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</si>
  <si>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</si>
  <si>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</si>
  <si>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</si>
  <si>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</si>
  <si>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</si>
  <si>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po zakończeniu indywidualnego programu zatrudnienia socjalnego lub kontraktu socjalnego</t>
  </si>
  <si>
    <t>Odpływ bezrobotnych - ogółem</t>
  </si>
  <si>
    <t xml:space="preserve">w  tym z powodu </t>
  </si>
  <si>
    <r>
      <t xml:space="preserve">podjęcia pracy - ogółem </t>
    </r>
    <r>
      <rPr>
        <sz val="10"/>
        <rFont val="Arial CE"/>
        <charset val="238"/>
      </rPr>
      <t xml:space="preserve"> </t>
    </r>
  </si>
  <si>
    <t>w tym</t>
  </si>
  <si>
    <t>podjęcia pracy niesubsydiowanej</t>
  </si>
  <si>
    <r>
      <t>w tym:</t>
    </r>
    <r>
      <rPr>
        <sz val="10"/>
        <rFont val="Arial CE"/>
        <charset val="238"/>
      </rPr>
      <t xml:space="preserve">  pracy sezonowej</t>
    </r>
  </si>
  <si>
    <t>podjęcia pracy subsydiowanej</t>
  </si>
  <si>
    <t>podjęcia prac interwencyjnych</t>
  </si>
  <si>
    <t>podjęcia robót publicznych</t>
  </si>
  <si>
    <t xml:space="preserve">podjęcia działalności gospodarczej w ramach przyznanych jednorazowo środków 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</si>
  <si>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</si>
  <si>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</si>
  <si>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</si>
  <si>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</si>
  <si>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</si>
  <si>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nie potwierdzenia gotowości do pracy</t>
  </si>
  <si>
    <t>odmowy bez uzasadnionej przyczyny przyjęcia propozycji odpowiedniej pracy lub innej formy pomocy</t>
  </si>
  <si>
    <t>dobrowolnej rezygnacji ze statusu bezrobotnego</t>
  </si>
  <si>
    <t>podjęcia nauki</t>
  </si>
  <si>
    <t>ukończenia 60/65 lat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</si>
  <si>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</si>
  <si>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</si>
  <si>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</si>
  <si>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</si>
  <si>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</si>
  <si>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 xml:space="preserve">   w tym sybsydiowanej</t>
  </si>
  <si>
    <t>Źródło:  - sprawozdanie o rynku pracy MPiPS-01</t>
  </si>
  <si>
    <t>Tabela  5</t>
  </si>
  <si>
    <t>Lata</t>
  </si>
  <si>
    <t>Ogółem</t>
  </si>
  <si>
    <t>w tym:</t>
  </si>
  <si>
    <t>bezrobotni do              25 roku życia</t>
  </si>
  <si>
    <t>bezrobotni powyżej 50 roku życia</t>
  </si>
  <si>
    <t>długotrwale bezrobotni</t>
  </si>
  <si>
    <t>1.  Liczba bezrobotnych, którzy podjęli pracę subsydiowaną</t>
  </si>
  <si>
    <t>w tym:  bezrobotni skierowani do prac interwencyjnych</t>
  </si>
  <si>
    <t xml:space="preserve">            bezrobotni skierowani do robót publicznych</t>
  </si>
  <si>
    <t xml:space="preserve">            bezrobotni zaktywizowani w ramach przyznanych</t>
  </si>
  <si>
    <t xml:space="preserve">            jednorazowo środków na podjęcie działalności gospodarczej</t>
  </si>
  <si>
    <t xml:space="preserve">            bezrobotni zaktywizowani w ramach refundacji kosztów</t>
  </si>
  <si>
    <t xml:space="preserve">            doposażenia stanowiska pracy zatrudnionego bezrobotnego</t>
  </si>
  <si>
    <t>2.  Liczba bezrobotnych, którzy rozpoczęli szkolenie</t>
  </si>
  <si>
    <t>3.  Liczba bezrobotnych, którzy rozpoczęli staż</t>
  </si>
  <si>
    <t>4.  Liczba bezrobotnych, którzy rozpoczęli przygotowanie zawodowe w miejscu pracy (2010 r),</t>
  </si>
  <si>
    <t xml:space="preserve">5. Liczba bezrobotnych, którzy rozpoczęli realizację indywidualnego programu  </t>
  </si>
  <si>
    <t xml:space="preserve">    zatrudnienia socjalnego lub podpisania kontraktu socjalnego</t>
  </si>
  <si>
    <t xml:space="preserve">6.  Liczba bezrobotnych, którzy rozpoczęli prace społecznie użyteczne </t>
  </si>
  <si>
    <t>RAZEM  (poz. 1 + 2 + 3 + 4 + 5 + 6)</t>
  </si>
  <si>
    <t>%</t>
  </si>
  <si>
    <t>Źródło:   Sprawozdanie o rynku pracy MPiPS-01</t>
  </si>
  <si>
    <t>Tabela  6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</si>
  <si>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</si>
  <si>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</si>
  <si>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</si>
  <si>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</si>
  <si>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</si>
  <si>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</si>
  <si>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</si>
  <si>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</si>
  <si>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</si>
  <si>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</si>
  <si>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</si>
  <si>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</si>
  <si>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</si>
  <si>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</si>
  <si>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</si>
  <si>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</si>
  <si>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</si>
  <si>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</si>
  <si>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</si>
  <si>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</si>
  <si>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</si>
  <si>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</si>
  <si>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Tabela  7</t>
  </si>
  <si>
    <t>Wzrost, spadek [ - ] liczby bezrobotnych w woj. dolnośląskim według podregionów i powiatów</t>
  </si>
  <si>
    <t>Liczba zarejestrowanych bezrobotnych                                                               /stan na dzień/</t>
  </si>
  <si>
    <t xml:space="preserve">  Podregion jeleniogórski</t>
  </si>
  <si>
    <t xml:space="preserve">  Podregion wałbrzyski</t>
  </si>
  <si>
    <t xml:space="preserve">  Podregion wrocławski</t>
  </si>
  <si>
    <t xml:space="preserve">  Podregion m. Wrocław</t>
  </si>
  <si>
    <t>WOJ.  DOLNOŚLĄSKIE - OGÓŁEM</t>
  </si>
  <si>
    <t xml:space="preserve"> Źródło:  Sprawozdanie o rynku pracy MPiPS-01</t>
  </si>
  <si>
    <t>Tabela  11</t>
  </si>
  <si>
    <t>Napływ bezrobotnych w woj. dolnośląskim według podregionów i powiatów</t>
  </si>
  <si>
    <t xml:space="preserve">Napływ bezrobotnych                                                               </t>
  </si>
  <si>
    <t>Napływ bezrobotnych na 
1 zgłoszone wolne miejsce pracy</t>
  </si>
  <si>
    <t>Tabela  12</t>
  </si>
  <si>
    <t xml:space="preserve">w porównaniu do średniej stopy bezrobocia w skali kraju. </t>
  </si>
  <si>
    <t xml:space="preserve"> /stan na koniec miesiąca/</t>
  </si>
  <si>
    <t xml:space="preserve">Powiaty </t>
  </si>
  <si>
    <t>stopa                                    bezrobocia                                       / % /</t>
  </si>
  <si>
    <t xml:space="preserve">%                                                  średniej           krajowej   </t>
  </si>
  <si>
    <t>POLSKA</t>
  </si>
  <si>
    <t>WOJEWÓDZTWO</t>
  </si>
  <si>
    <t>Bolesławiecki</t>
  </si>
  <si>
    <t>Dzierżoniowski</t>
  </si>
  <si>
    <t>Górowski</t>
  </si>
  <si>
    <t>Jaworski</t>
  </si>
  <si>
    <t>Jeleniogórski-grodzki</t>
  </si>
  <si>
    <t>Jeleniogórski-ziemski</t>
  </si>
  <si>
    <t>Kamiennogórski</t>
  </si>
  <si>
    <t>Kłodzki</t>
  </si>
  <si>
    <t>Legnicki-grodzki</t>
  </si>
  <si>
    <t>Legnicki-ziemski</t>
  </si>
  <si>
    <t>Lubański</t>
  </si>
  <si>
    <t>Lwówecki</t>
  </si>
  <si>
    <t>Oleśnicki</t>
  </si>
  <si>
    <t>Strzeliński</t>
  </si>
  <si>
    <t>Świdnicki</t>
  </si>
  <si>
    <t>Wrocławski-grodzki</t>
  </si>
  <si>
    <t>Ząbkowicki</t>
  </si>
  <si>
    <t>Złotoryjski</t>
  </si>
  <si>
    <t>Tabela  13</t>
  </si>
  <si>
    <t xml:space="preserve">                Udział bezrobotnych kobiet w ogólnej liczbie bezrobotnych w województwie dolnośląskim  </t>
  </si>
  <si>
    <t xml:space="preserve">                                                        </t>
  </si>
  <si>
    <r>
      <t>Liczba zarejestrowanych bezrobotnych   [</t>
    </r>
    <r>
      <rPr>
        <b/>
        <i/>
        <sz val="8"/>
        <rFont val="Arial CE"/>
        <family val="2"/>
        <charset val="238"/>
      </rPr>
      <t>stan na koniec m-ca</t>
    </r>
    <r>
      <rPr>
        <b/>
        <sz val="8"/>
        <rFont val="Arial CE"/>
        <family val="2"/>
        <charset val="238"/>
      </rPr>
      <t>]</t>
    </r>
  </si>
  <si>
    <t>Bezrobotni      ogółem</t>
  </si>
  <si>
    <r>
      <t xml:space="preserve">w tym:        </t>
    </r>
    <r>
      <rPr>
        <b/>
        <sz val="8"/>
        <rFont val="Arial CE"/>
        <family val="2"/>
        <charset val="238"/>
      </rPr>
      <t>kobiety</t>
    </r>
  </si>
  <si>
    <t>Dynamika</t>
  </si>
  <si>
    <t>Powiat</t>
  </si>
  <si>
    <t>Bezrobotni-ogółem</t>
  </si>
  <si>
    <r>
      <t xml:space="preserve">w tym:   </t>
    </r>
    <r>
      <rPr>
        <b/>
        <sz val="8"/>
        <rFont val="Arial CE"/>
        <family val="2"/>
        <charset val="238"/>
      </rPr>
      <t>kobiety</t>
    </r>
  </si>
  <si>
    <t>%                                                       kobiet</t>
  </si>
  <si>
    <t>Bezrobotni</t>
  </si>
  <si>
    <t>ogółem</t>
  </si>
  <si>
    <t xml:space="preserve">Jeleniogórski-ziemski </t>
  </si>
  <si>
    <t>Wrocławski-ziemski</t>
  </si>
  <si>
    <t>Źródło:  - Sprawozdanie o rynku pracy MPiPS-01</t>
  </si>
  <si>
    <t>Tabela  14</t>
  </si>
  <si>
    <t xml:space="preserve">                    Liczba bezrobotnych absolwentów w powiatach i podregionach województwa dolnośląskiego  </t>
  </si>
  <si>
    <r>
      <t>Liczba zarejestrowanych bezrobotnych absolwentów   [</t>
    </r>
    <r>
      <rPr>
        <b/>
        <i/>
        <sz val="8"/>
        <rFont val="Arial CE"/>
        <family val="2"/>
        <charset val="238"/>
      </rPr>
      <t>stan na koniec m-ca</t>
    </r>
    <r>
      <rPr>
        <b/>
        <sz val="8"/>
        <rFont val="Arial CE"/>
        <family val="2"/>
        <charset val="238"/>
      </rPr>
      <t>]</t>
    </r>
  </si>
  <si>
    <t>Bezrobotni absolwenci ogółem</t>
  </si>
  <si>
    <t xml:space="preserve">    Podregion jeleniogórski</t>
  </si>
  <si>
    <t xml:space="preserve">    Podregion wałbrzyski</t>
  </si>
  <si>
    <t xml:space="preserve">    Podregion wrocławski</t>
  </si>
  <si>
    <t xml:space="preserve">    Podregion m. Wrocław</t>
  </si>
  <si>
    <t>Tabela  15</t>
  </si>
  <si>
    <t>Struktura bezrobotnych (stan na dzień)</t>
  </si>
  <si>
    <t>osoby będące w szczególnej sytuacji na rynku pracy</t>
  </si>
  <si>
    <t>31.XII.2012 r.</t>
  </si>
  <si>
    <t>2013 roku</t>
  </si>
  <si>
    <t>2013 r</t>
  </si>
  <si>
    <t xml:space="preserve">     przygotowanie zawodowe dorosłych (od 2012 roku)</t>
  </si>
  <si>
    <t>Liczba zarejestrowanych 
bezrobotnych  
/stan na dzień/</t>
  </si>
  <si>
    <t>Wałbrzyski ziemski</t>
  </si>
  <si>
    <t>Wałbrzyski grodzki</t>
  </si>
  <si>
    <t>Żródło: dane statystyczne GUS</t>
  </si>
  <si>
    <t>Liczba zgłoszonych wolnych miejsc pracy
i miejsc aktywizacji zawodowej</t>
  </si>
  <si>
    <t xml:space="preserve">Poziom stopy bezrobocia w woj. dolnośląskim według powiatów  </t>
  </si>
  <si>
    <t>Wałbrzyski  ziemski</t>
  </si>
  <si>
    <t>mężczyźni</t>
  </si>
  <si>
    <t>zwolnieni z przyczyn z-du pracy</t>
  </si>
  <si>
    <t>dotychczas nie pracujacy</t>
  </si>
  <si>
    <t>z prawem do zasiłku</t>
  </si>
  <si>
    <t>bez prawa do zasiłku</t>
  </si>
  <si>
    <t>zamieszkali na wsi</t>
  </si>
  <si>
    <t>zamieszkali w mieście</t>
  </si>
  <si>
    <t>w tym, które ukończyły szkołę wyższą do 27 roku życia</t>
  </si>
  <si>
    <t>z ogółem osoby w szczególnej sytuacji na rynku pracy</t>
  </si>
  <si>
    <t>do 25 roku życia</t>
  </si>
  <si>
    <t>powyżej 50 roku życia</t>
  </si>
  <si>
    <t>bez kwalifikacji zawodowych</t>
  </si>
  <si>
    <t>samotnie wychowujące co najmniej jedno dziecko do 18 roku życia</t>
  </si>
  <si>
    <t>(stan na koniec miesiąca)</t>
  </si>
  <si>
    <t>31.XII.2013 r.</t>
  </si>
  <si>
    <t>2014 roku</t>
  </si>
  <si>
    <t>2014 r</t>
  </si>
  <si>
    <t>31.XII.
2013 r.</t>
  </si>
  <si>
    <t>Tabela  5a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</si>
  <si>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</si>
  <si>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</si>
  <si>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</si>
  <si>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</si>
  <si>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jednorazowo środków na podjęcie działalności gospodarczej</t>
  </si>
  <si>
    <t>bezrobotni zaktywizowani w ramach przyznanych środków na refundację kosztów zatrudnienia bezrobotnego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</si>
  <si>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</si>
  <si>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</si>
  <si>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</si>
  <si>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</si>
  <si>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</si>
  <si>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5. Liczba bezrobotnych, którzy rozpoczęli realizację indywidualnego programu   zatrudnienia socjalnego lub podpisania kontraktu socjalnego</t>
  </si>
  <si>
    <t>Razem aktywne formy</t>
  </si>
  <si>
    <t>w procentach</t>
  </si>
  <si>
    <t>2013 r.</t>
  </si>
  <si>
    <t>Tabela 3</t>
  </si>
  <si>
    <t>Tabela  8</t>
  </si>
  <si>
    <t>Zestawienie porównawcze liczby bezrobotnych objętych subsydiowanymi programami rynku pracy w województwie dolnośląskim</t>
  </si>
  <si>
    <t>4. Liczba bezrobotnych, którzy rozpoczęli przygotowanie zawodowe w miejscu pracy (2010 r)</t>
  </si>
  <si>
    <t xml:space="preserve">    przygotowanie zawodowe dorosłych (od 2011 roku)</t>
  </si>
  <si>
    <t xml:space="preserve">5. Liczba bezrobotnych, którzy rozpoczęli realizację indywidualnego programu </t>
  </si>
  <si>
    <t>Tabela    9</t>
  </si>
  <si>
    <t xml:space="preserve">Zestawienie porównawcze zmian w liczbie zarejestrowanych bezrobotnych w województwie dolnośląskim </t>
  </si>
  <si>
    <t xml:space="preserve">2013 r.  </t>
  </si>
  <si>
    <t>/stan na 31.XII.2012 = 100/</t>
  </si>
  <si>
    <t>Wałbrzyski - ziemski</t>
  </si>
  <si>
    <t>Wałbrzyski - grodzki</t>
  </si>
  <si>
    <t>Źródło:  Sprawozdanie o rynku pracy MPiPS-01</t>
  </si>
  <si>
    <t>Tabela  10</t>
  </si>
  <si>
    <t>Zestawienie porównawcze bilansu sytuacji na rynku pracy</t>
  </si>
  <si>
    <t xml:space="preserve">wzrost,
spadek  [ - ] </t>
  </si>
  <si>
    <t>osoby w okresie do 12 m-cy od dnia ukończenia nauki</t>
  </si>
  <si>
    <t>w</t>
  </si>
  <si>
    <t>tym</t>
  </si>
  <si>
    <t xml:space="preserve">w  tym                z powodu </t>
  </si>
  <si>
    <r>
      <t xml:space="preserve">podjęcia pracy - ogółem </t>
    </r>
    <r>
      <rPr>
        <sz val="12"/>
        <rFont val="Arial CE"/>
        <family val="2"/>
        <charset val="238"/>
      </rPr>
      <t xml:space="preserve"> </t>
    </r>
  </si>
  <si>
    <r>
      <t>w tym:</t>
    </r>
    <r>
      <rPr>
        <b/>
        <sz val="12"/>
        <rFont val="Arial CE"/>
        <family val="2"/>
        <charset val="238"/>
      </rPr>
      <t xml:space="preserve">  pracy sezonowej</t>
    </r>
  </si>
  <si>
    <t>podjęcia pracy subsydiowanej-ogółem</t>
  </si>
  <si>
    <r>
      <t xml:space="preserve">w tym:  -  </t>
    </r>
    <r>
      <rPr>
        <b/>
        <sz val="12"/>
        <rFont val="Arial CE"/>
        <family val="2"/>
        <charset val="238"/>
      </rPr>
      <t>podjęcia prac interwencyjnych</t>
    </r>
  </si>
  <si>
    <t xml:space="preserve">               -  podjęcia robót publicznych</t>
  </si>
  <si>
    <t xml:space="preserve">podjęcia pracy w ramach refundacji kosztów doposażenia stanowiska pracy zatrudnionego bezrobotnego  </t>
  </si>
  <si>
    <t>odmowa bez uzasadnionej przyczyny przyjęcia propozycji odpowiedniej pracy lub innej formy pomocy</t>
  </si>
  <si>
    <t xml:space="preserve">Spadek [ - ], wzrost bezrobocia w okresie sprawozdawczym </t>
  </si>
  <si>
    <t xml:space="preserve"> w tym liczba wolnych miejsc pracy subsydiowanej</t>
  </si>
  <si>
    <t>2014 r.</t>
  </si>
  <si>
    <t xml:space="preserve">2014 r.  </t>
  </si>
  <si>
    <t>31. XII.2013 r.</t>
  </si>
  <si>
    <t>/stan na 31.XII.2013 = 100/</t>
  </si>
  <si>
    <t>31.III.2013 r.</t>
  </si>
  <si>
    <t>31.III.2014 r.</t>
  </si>
  <si>
    <t>31.III. 
2014 r.</t>
  </si>
  <si>
    <t>marzec
2014 r.</t>
  </si>
  <si>
    <t>marzec  2014 r.</t>
  </si>
  <si>
    <t>marzec 2014 r.</t>
  </si>
  <si>
    <t>30.IV.2013 r.</t>
  </si>
  <si>
    <t>30.IV.2014 r.</t>
  </si>
  <si>
    <t>30.IV. 
2014 r.</t>
  </si>
  <si>
    <t>Spadek [-], wzrost bezrobocia w porównaniu do stanu na dzień
30.IV.2013 r.</t>
  </si>
  <si>
    <t>Dynamika bezrobocia
/stan na 30.IV. 2013                                  = 100/</t>
  </si>
  <si>
    <t xml:space="preserve">30.IV.2013 r. </t>
  </si>
  <si>
    <t xml:space="preserve">30.IV.2014 r. </t>
  </si>
  <si>
    <t>(30.IV. 2013 = 100)</t>
  </si>
  <si>
    <t>(30.IV.2013 = 100)</t>
  </si>
  <si>
    <t>Dynamika 
w okresie 
30.IV.2013 - 30.IV.2014
(stan na 30.IV.2013 roku = 100)</t>
  </si>
  <si>
    <t>30.IV. 
2013 r.</t>
  </si>
  <si>
    <t>30.IV.
 2014 r.</t>
  </si>
  <si>
    <t>/stan na 
31.III.2013 = 100/</t>
  </si>
  <si>
    <t>w kwietniu</t>
  </si>
  <si>
    <t>w kwietniu 
2013 roku</t>
  </si>
  <si>
    <t>w kwietniu
2014 roku</t>
  </si>
  <si>
    <t>Wzrost, spadek [-] 
w kwietniu
2013 roku</t>
  </si>
  <si>
    <t>Dynamika w kwietniu 2013 roku (stan na 31.III.2013 roku = 100)</t>
  </si>
  <si>
    <t>Wzrost, spadek [-] 
w kwietniu
 2014 roku</t>
  </si>
  <si>
    <t>Zestawienie porównawcze liczby bezrobotnych objętych subsydiowanymi programami rynku pracy w województwie dolnośląskim w kwietniu 2013 i 2014 roku
z uwzględnieniem wybranych grup znajdujących się w szczególnej sytuacji na rynku pracy.</t>
  </si>
  <si>
    <t>Liczba bezrobotnych objętych aktywnymi programami rynku pracy 
w kwietniu</t>
  </si>
  <si>
    <t>według wybranych grup bezrobotnych w kwietniu 2013 i 2014 roku</t>
  </si>
  <si>
    <t>w kwietniu 2013 oraz 2014 r.</t>
  </si>
  <si>
    <t xml:space="preserve">                   w  kwietniu 2013 i 2014 r.</t>
  </si>
  <si>
    <t>Wzrost, spadek [-] 
w porównaniu do kwietnia
2013 roku</t>
  </si>
  <si>
    <t xml:space="preserve">wzrost, spadek  [ - ] 
w porównaniu do kwietnia
2013 r. </t>
  </si>
  <si>
    <t>kwiecień 2013 r.</t>
  </si>
  <si>
    <t>kwiecień 2014 r.</t>
  </si>
  <si>
    <t xml:space="preserve"> w województwie dolnośląskim w okresie styczeń - kwiecień 2013 oraz 2014 roku.</t>
  </si>
  <si>
    <t>w okresie styczeń - kwiecień 2013 i 2014 roku.</t>
  </si>
  <si>
    <t>w okresie styczeń - kwiecień 2013 i 2014 roku z uwzględnieniem wybranych grup o szczególnej sytuacji na rynku pracy.</t>
  </si>
  <si>
    <t>Liczba bezrobotnych objętych aktywnymi programami rynku pracy 
w okresie styczeń - kwiecień</t>
  </si>
  <si>
    <t xml:space="preserve">w okresie kwiecień 2013 r. - kwiecień 2014 r. </t>
  </si>
  <si>
    <t>kwiecień  2014 r.</t>
  </si>
  <si>
    <t>kwiecień
2013 r</t>
  </si>
  <si>
    <t>kwiecień
2014 r.</t>
  </si>
  <si>
    <t>wzrost, spadek  [ - ]
w porównaniu do marca
2014 r.</t>
  </si>
  <si>
    <t>Dynamika w kwietniu  2014 roku (stan na 31.III.2014 roku = 100)</t>
  </si>
  <si>
    <t>I - IV
2013 r.</t>
  </si>
  <si>
    <t>I - IV
2014 r.</t>
  </si>
  <si>
    <t>w okresie I - IV</t>
  </si>
  <si>
    <t>w okresie I - IV
2013 roku</t>
  </si>
  <si>
    <t>w okresie I - IV
 2014 roku</t>
  </si>
  <si>
    <t>w marcu i kwietniu 2013 oraz 2014 r.</t>
  </si>
  <si>
    <t>Zestawienie porównawcze napływu i odpływu bezrobotnych w województwie dolnośląskim 
w kwietniu 2013 roku oraz w marcu i kwietniu 2014 r.</t>
  </si>
  <si>
    <t>według wybranych grup bezrobotnych w marcu i kwietniu 2013 oraz 2014 r.</t>
  </si>
  <si>
    <t>Zestawienie porównawcze stopy bezrobocia według województw w kwietniu 2013 r. 
oraz w marcu i kwietniu 2014 roku w odniesieniu do średniej stopy bezrobocia w skali kraju</t>
  </si>
  <si>
    <t>/stan na
31.III. 2014 = 100/</t>
  </si>
  <si>
    <t>31.IV.
2013 r.</t>
  </si>
  <si>
    <t>według wybranych grup bezrobotnych w okresie czterech miesięcy  2013 i 2014 roku.</t>
  </si>
  <si>
    <t>Wzrost, spadek  [-] 
w okresie 
I - IV
2013 roku</t>
  </si>
  <si>
    <t>Dynamika w okresie I - IV  2013 roku          (stan na 31.XII.2012 roku = 100)</t>
  </si>
  <si>
    <t>Dynamika w okresie I - IV 
2014 roku          (stan na 31.XII.2013 roku = 100)</t>
  </si>
  <si>
    <t>Wzrost, spadek [-] 
w okresie
I - IV
2014 roku</t>
  </si>
  <si>
    <t>Zestawienie liczby bezrobotnych objętych subsydiowanymi programami rynku pracy w województwie dolnośląskim w kwietniu 2014 roku
z uwzględnieniem wybranych grup znajdujących się w szczególnej sytuacji na rynku pracy.</t>
  </si>
  <si>
    <t>przypadający na 1 zgłoszone wolne miejsce pracy w kwietniu 2014 roku .</t>
  </si>
  <si>
    <t>stan na 30.IV.2014 r.</t>
  </si>
  <si>
    <t xml:space="preserve">Przyrost, spadek [-] w okresie IV.2013 r. - IV 2014 roku </t>
  </si>
  <si>
    <t xml:space="preserve">Wzrost, spadek [-] w okresie IV.2013 r. - IV.2014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</si>
</sst>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164" formatCode="0.0"/>
    <numFmt numFmtId="165" formatCode="#,##0&quot; F&quot;_);[Red]\(#,##0&quot; F&quot;\)"/>
    <numFmt numFmtId="166" formatCode="#,##0.00&quot; F&quot;_);[Red]\(#,##0.00&quot; F&quot;\)"/>
    <numFmt numFmtId="167" formatCode="_-* #,##0.0\ _z_ł_-;\-* #,##0.0\ _z_ł_-;_-* &quot;-&quot;?\ _z_ł_-;_-@_-"/>
    <numFmt numFmtId="168" formatCode="#,##0.0"/>
  </numFmts>
  <fonts count="51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i/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b/>
      <i/>
      <sz val="8"/>
      <name val="Arial CE"/>
      <family val="2"/>
      <charset val="238"/>
    </font>
    <font>
      <b/>
      <u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1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12"/>
      <name val="SwitzerlandCondensed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8"/>
      <name val="SwitzerlandCondensed"/>
      <charset val="238"/>
    </font>
    <font>
      <b/>
      <sz val="8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b/>
      <i/>
      <sz val="8"/>
      <color indexed="10"/>
      <name val="Arial CE"/>
      <family val="2"/>
      <charset val="238"/>
    </font>
    <font>
      <b/>
      <i/>
      <sz val="9"/>
      <name val="Arial CE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9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sz val="12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1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5">
    <xf numFmtId="0" fontId="0" fillId="0" borderId="0"/>
    <xf numFmtId="0" fontId="5" fillId="0" borderId="0"/>
    <xf numFmtId="0" fontId="25" fillId="2" borderId="0">
      <alignment horizontal="center"/>
    </xf>
    <xf numFmtId="41" fontId="7" fillId="0" borderId="0" applyFont="0" applyFill="0" applyBorder="0" applyAlignment="0" applyProtection="0"/>
    <xf numFmtId="40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26" fillId="2" borderId="0">
      <alignment horizontal="left"/>
    </xf>
    <xf numFmtId="0" fontId="27" fillId="3" borderId="0">
      <alignment horizontal="right" vertical="top" textRotation="90" wrapText="1"/>
    </xf>
    <xf numFmtId="1" fontId="9" fillId="0" borderId="0" applyFont="0"/>
    <xf numFmtId="0" fontId="6" fillId="0" borderId="0"/>
    <xf numFmtId="0" fontId="5" fillId="0" borderId="0"/>
    <xf numFmtId="0" fontId="43" fillId="0" borderId="0"/>
    <xf numFmtId="0" fontId="44" fillId="0" borderId="0"/>
    <xf numFmtId="0" fontId="43" fillId="0" borderId="0"/>
    <xf numFmtId="0" fontId="42" fillId="0" borderId="0"/>
    <xf numFmtId="9" fontId="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28" fillId="2" borderId="1"/>
    <xf numFmtId="0" fontId="6" fillId="0" borderId="0"/>
    <xf numFmtId="0" fontId="29" fillId="2" borderId="0"/>
    <xf numFmtId="44" fontId="5" fillId="0" borderId="0" applyFont="0" applyFill="0" applyBorder="0" applyAlignment="0" applyProtection="0"/>
    <xf numFmtId="0" fontId="2" fillId="0" borderId="0"/>
    <xf numFmtId="0" fontId="1" fillId="0" borderId="0"/>
  </cellStyleXfs>
  <cellXfs count="1075">
    <xf numFmtId="0" fontId="0" fillId="0" borderId="0" xfId="0"/>
    <xf numFmtId="0" fontId="12" fillId="0" borderId="0" xfId="0" applyFont="1"/>
    <xf numFmtId="0" fontId="15" fillId="0" borderId="0" xfId="0" applyFont="1"/>
    <xf numFmtId="0" fontId="14" fillId="0" borderId="2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4" fillId="0" borderId="4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/>
    </xf>
    <xf numFmtId="164" fontId="14" fillId="0" borderId="4" xfId="0" applyNumberFormat="1" applyFont="1" applyBorder="1" applyAlignment="1">
      <alignment horizontal="center"/>
    </xf>
    <xf numFmtId="0" fontId="11" fillId="4" borderId="9" xfId="0" applyFont="1" applyFill="1" applyBorder="1" applyAlignment="1">
      <alignment horizontal="left" vertical="center" wrapText="1"/>
    </xf>
    <xf numFmtId="0" fontId="14" fillId="0" borderId="10" xfId="0" applyFont="1" applyBorder="1"/>
    <xf numFmtId="0" fontId="14" fillId="0" borderId="11" xfId="0" applyFont="1" applyBorder="1"/>
    <xf numFmtId="0" fontId="14" fillId="0" borderId="11" xfId="0" applyFont="1" applyFill="1" applyBorder="1"/>
    <xf numFmtId="0" fontId="14" fillId="0" borderId="12" xfId="0" applyFont="1" applyBorder="1"/>
    <xf numFmtId="0" fontId="11" fillId="4" borderId="9" xfId="0" applyFont="1" applyFill="1" applyBorder="1"/>
    <xf numFmtId="0" fontId="14" fillId="0" borderId="12" xfId="0" applyFont="1" applyFill="1" applyBorder="1"/>
    <xf numFmtId="0" fontId="14" fillId="0" borderId="13" xfId="0" applyFont="1" applyBorder="1"/>
    <xf numFmtId="0" fontId="11" fillId="4" borderId="14" xfId="0" applyFont="1" applyFill="1" applyBorder="1"/>
    <xf numFmtId="0" fontId="14" fillId="0" borderId="10" xfId="0" applyFont="1" applyFill="1" applyBorder="1"/>
    <xf numFmtId="0" fontId="11" fillId="4" borderId="15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/>
    </xf>
    <xf numFmtId="0" fontId="14" fillId="0" borderId="17" xfId="0" applyFont="1" applyFill="1" applyBorder="1" applyAlignment="1">
      <alignment horizontal="center"/>
    </xf>
    <xf numFmtId="0" fontId="11" fillId="4" borderId="15" xfId="0" applyFont="1" applyFill="1" applyBorder="1" applyAlignment="1">
      <alignment horizontal="center"/>
    </xf>
    <xf numFmtId="0" fontId="14" fillId="0" borderId="18" xfId="0" applyFont="1" applyFill="1" applyBorder="1" applyAlignment="1">
      <alignment horizontal="center"/>
    </xf>
    <xf numFmtId="0" fontId="14" fillId="4" borderId="19" xfId="0" applyFont="1" applyFill="1" applyBorder="1" applyAlignment="1">
      <alignment horizontal="center"/>
    </xf>
    <xf numFmtId="0" fontId="11" fillId="4" borderId="9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0" fontId="14" fillId="0" borderId="20" xfId="0" applyFont="1" applyFill="1" applyBorder="1" applyAlignment="1">
      <alignment horizontal="center"/>
    </xf>
    <xf numFmtId="0" fontId="14" fillId="0" borderId="21" xfId="0" applyFont="1" applyFill="1" applyBorder="1" applyAlignment="1">
      <alignment horizontal="center"/>
    </xf>
    <xf numFmtId="0" fontId="13" fillId="0" borderId="22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164" fontId="0" fillId="0" borderId="0" xfId="0" applyNumberFormat="1"/>
    <xf numFmtId="164" fontId="14" fillId="0" borderId="23" xfId="0" applyNumberFormat="1" applyFont="1" applyBorder="1" applyAlignment="1">
      <alignment horizontal="center" vertical="center"/>
    </xf>
    <xf numFmtId="164" fontId="14" fillId="0" borderId="24" xfId="0" applyNumberFormat="1" applyFont="1" applyBorder="1" applyAlignment="1">
      <alignment horizontal="center" vertical="center"/>
    </xf>
    <xf numFmtId="0" fontId="14" fillId="0" borderId="24" xfId="0" applyFont="1" applyBorder="1"/>
    <xf numFmtId="164" fontId="14" fillId="0" borderId="25" xfId="0" applyNumberFormat="1" applyFont="1" applyBorder="1" applyAlignment="1">
      <alignment horizontal="center" vertical="center"/>
    </xf>
    <xf numFmtId="164" fontId="14" fillId="0" borderId="26" xfId="0" applyNumberFormat="1" applyFont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164" fontId="14" fillId="0" borderId="28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164" fontId="14" fillId="0" borderId="29" xfId="0" applyNumberFormat="1" applyFont="1" applyBorder="1" applyAlignment="1">
      <alignment horizontal="center" vertical="center"/>
    </xf>
    <xf numFmtId="164" fontId="14" fillId="0" borderId="20" xfId="0" applyNumberFormat="1" applyFont="1" applyBorder="1" applyAlignment="1">
      <alignment horizontal="center" vertical="center"/>
    </xf>
    <xf numFmtId="0" fontId="14" fillId="5" borderId="29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164" fontId="14" fillId="0" borderId="30" xfId="0" applyNumberFormat="1" applyFont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0" fontId="14" fillId="0" borderId="35" xfId="0" applyFont="1" applyBorder="1"/>
    <xf numFmtId="164" fontId="14" fillId="0" borderId="37" xfId="0" applyNumberFormat="1" applyFont="1" applyBorder="1" applyAlignment="1">
      <alignment horizontal="center" vertical="center"/>
    </xf>
    <xf numFmtId="0" fontId="14" fillId="5" borderId="36" xfId="0" applyFont="1" applyFill="1" applyBorder="1" applyAlignment="1">
      <alignment horizontal="center" vertical="center"/>
    </xf>
    <xf numFmtId="0" fontId="14" fillId="0" borderId="38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horizontal="center" vertical="center"/>
    </xf>
    <xf numFmtId="164" fontId="14" fillId="0" borderId="38" xfId="0" applyNumberFormat="1" applyFont="1" applyBorder="1" applyAlignment="1">
      <alignment horizontal="center" vertical="center"/>
    </xf>
    <xf numFmtId="164" fontId="14" fillId="4" borderId="40" xfId="0" applyNumberFormat="1" applyFont="1" applyFill="1" applyBorder="1" applyAlignment="1">
      <alignment horizontal="center" vertical="center"/>
    </xf>
    <xf numFmtId="164" fontId="14" fillId="4" borderId="41" xfId="0" applyNumberFormat="1" applyFont="1" applyFill="1" applyBorder="1" applyAlignment="1">
      <alignment horizontal="center" vertical="center"/>
    </xf>
    <xf numFmtId="0" fontId="14" fillId="4" borderId="41" xfId="0" applyFont="1" applyFill="1" applyBorder="1"/>
    <xf numFmtId="164" fontId="14" fillId="4" borderId="42" xfId="0" applyNumberFormat="1" applyFont="1" applyFill="1" applyBorder="1" applyAlignment="1">
      <alignment horizontal="center" vertical="center"/>
    </xf>
    <xf numFmtId="164" fontId="14" fillId="4" borderId="43" xfId="0" applyNumberFormat="1" applyFont="1" applyFill="1" applyBorder="1" applyAlignment="1">
      <alignment horizontal="center" vertical="center"/>
    </xf>
    <xf numFmtId="0" fontId="14" fillId="4" borderId="42" xfId="0" applyFont="1" applyFill="1" applyBorder="1" applyAlignment="1">
      <alignment horizontal="center" vertical="center"/>
    </xf>
    <xf numFmtId="0" fontId="14" fillId="4" borderId="44" xfId="0" applyFont="1" applyFill="1" applyBorder="1" applyAlignment="1">
      <alignment horizontal="center" vertical="center"/>
    </xf>
    <xf numFmtId="164" fontId="14" fillId="4" borderId="44" xfId="0" applyNumberFormat="1" applyFont="1" applyFill="1" applyBorder="1" applyAlignment="1">
      <alignment horizontal="center" vertical="center"/>
    </xf>
    <xf numFmtId="0" fontId="14" fillId="4" borderId="43" xfId="0" applyFont="1" applyFill="1" applyBorder="1" applyAlignment="1">
      <alignment horizontal="center" vertical="center"/>
    </xf>
    <xf numFmtId="164" fontId="14" fillId="0" borderId="46" xfId="0" applyNumberFormat="1" applyFont="1" applyBorder="1" applyAlignment="1">
      <alignment horizontal="center" vertical="center"/>
    </xf>
    <xf numFmtId="164" fontId="14" fillId="0" borderId="47" xfId="0" applyNumberFormat="1" applyFont="1" applyBorder="1" applyAlignment="1">
      <alignment horizontal="center" vertical="center"/>
    </xf>
    <xf numFmtId="0" fontId="14" fillId="0" borderId="47" xfId="0" applyFont="1" applyBorder="1"/>
    <xf numFmtId="164" fontId="14" fillId="0" borderId="48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0" fontId="14" fillId="5" borderId="49" xfId="0" applyFont="1" applyFill="1" applyBorder="1" applyAlignment="1">
      <alignment horizontal="center" vertical="center"/>
    </xf>
    <xf numFmtId="0" fontId="14" fillId="0" borderId="50" xfId="0" applyFont="1" applyFill="1" applyBorder="1" applyAlignment="1">
      <alignment horizontal="center" vertical="center"/>
    </xf>
    <xf numFmtId="0" fontId="14" fillId="0" borderId="49" xfId="0" applyFont="1" applyFill="1" applyBorder="1" applyAlignment="1">
      <alignment horizontal="center" vertical="center"/>
    </xf>
    <xf numFmtId="164" fontId="14" fillId="0" borderId="50" xfId="0" applyNumberFormat="1" applyFont="1" applyBorder="1" applyAlignment="1">
      <alignment horizontal="center" vertical="center"/>
    </xf>
    <xf numFmtId="164" fontId="14" fillId="0" borderId="54" xfId="0" applyNumberFormat="1" applyFont="1" applyBorder="1" applyAlignment="1">
      <alignment horizontal="center" vertical="center"/>
    </xf>
    <xf numFmtId="164" fontId="14" fillId="0" borderId="55" xfId="0" applyNumberFormat="1" applyFont="1" applyBorder="1" applyAlignment="1">
      <alignment horizontal="center" vertical="center"/>
    </xf>
    <xf numFmtId="0" fontId="14" fillId="0" borderId="55" xfId="0" applyFont="1" applyBorder="1"/>
    <xf numFmtId="164" fontId="14" fillId="0" borderId="56" xfId="0" applyNumberFormat="1" applyFont="1" applyBorder="1" applyAlignment="1">
      <alignment horizontal="center" vertical="center"/>
    </xf>
    <xf numFmtId="164" fontId="14" fillId="0" borderId="57" xfId="0" applyNumberFormat="1" applyFont="1" applyBorder="1" applyAlignment="1">
      <alignment horizontal="center" vertical="center"/>
    </xf>
    <xf numFmtId="0" fontId="14" fillId="5" borderId="56" xfId="0" applyFont="1" applyFill="1" applyBorder="1" applyAlignment="1">
      <alignment horizontal="center" vertical="center"/>
    </xf>
    <xf numFmtId="0" fontId="14" fillId="0" borderId="58" xfId="0" applyFont="1" applyFill="1" applyBorder="1" applyAlignment="1">
      <alignment horizontal="center" vertical="center"/>
    </xf>
    <xf numFmtId="0" fontId="14" fillId="0" borderId="56" xfId="0" applyFont="1" applyFill="1" applyBorder="1" applyAlignment="1">
      <alignment horizontal="center" vertical="center"/>
    </xf>
    <xf numFmtId="164" fontId="14" fillId="0" borderId="58" xfId="0" applyNumberFormat="1" applyFont="1" applyBorder="1" applyAlignment="1">
      <alignment horizontal="center" vertical="center"/>
    </xf>
    <xf numFmtId="164" fontId="14" fillId="4" borderId="59" xfId="0" applyNumberFormat="1" applyFont="1" applyFill="1" applyBorder="1" applyAlignment="1">
      <alignment horizontal="center" vertical="center"/>
    </xf>
    <xf numFmtId="164" fontId="14" fillId="4" borderId="0" xfId="0" applyNumberFormat="1" applyFont="1" applyFill="1" applyBorder="1" applyAlignment="1">
      <alignment horizontal="center" vertical="center"/>
    </xf>
    <xf numFmtId="164" fontId="14" fillId="4" borderId="49" xfId="0" applyNumberFormat="1" applyFont="1" applyFill="1" applyBorder="1" applyAlignment="1">
      <alignment horizontal="center" vertical="center"/>
    </xf>
    <xf numFmtId="0" fontId="13" fillId="0" borderId="40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1" fillId="0" borderId="41" xfId="0" applyFont="1" applyBorder="1"/>
    <xf numFmtId="164" fontId="13" fillId="0" borderId="42" xfId="0" applyNumberFormat="1" applyFont="1" applyBorder="1" applyAlignment="1">
      <alignment horizontal="center" vertical="center" wrapText="1"/>
    </xf>
    <xf numFmtId="0" fontId="14" fillId="0" borderId="61" xfId="11" applyFont="1" applyBorder="1" applyAlignment="1">
      <alignment vertical="center" wrapText="1"/>
    </xf>
    <xf numFmtId="0" fontId="17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0" borderId="2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21" fillId="0" borderId="0" xfId="0" applyFont="1"/>
    <xf numFmtId="0" fontId="11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73" xfId="0" applyFont="1" applyBorder="1"/>
    <xf numFmtId="0" fontId="11" fillId="0" borderId="22" xfId="0" applyFont="1" applyBorder="1"/>
    <xf numFmtId="0" fontId="11" fillId="0" borderId="79" xfId="0" applyFont="1" applyBorder="1"/>
    <xf numFmtId="0" fontId="11" fillId="0" borderId="74" xfId="0" applyFont="1" applyBorder="1"/>
    <xf numFmtId="0" fontId="11" fillId="0" borderId="10" xfId="0" applyFont="1" applyBorder="1"/>
    <xf numFmtId="41" fontId="11" fillId="0" borderId="16" xfId="0" applyNumberFormat="1" applyFont="1" applyBorder="1" applyAlignment="1">
      <alignment horizontal="center"/>
    </xf>
    <xf numFmtId="41" fontId="11" fillId="0" borderId="0" xfId="0" applyNumberFormat="1" applyFont="1" applyBorder="1" applyAlignment="1">
      <alignment horizontal="center"/>
    </xf>
    <xf numFmtId="41" fontId="11" fillId="0" borderId="2" xfId="0" applyNumberFormat="1" applyFont="1" applyBorder="1" applyAlignment="1">
      <alignment horizontal="center"/>
    </xf>
    <xf numFmtId="0" fontId="11" fillId="0" borderId="14" xfId="0" applyFont="1" applyBorder="1"/>
    <xf numFmtId="41" fontId="11" fillId="0" borderId="22" xfId="0" applyNumberFormat="1" applyFont="1" applyBorder="1" applyAlignment="1">
      <alignment horizontal="center"/>
    </xf>
    <xf numFmtId="41" fontId="11" fillId="0" borderId="79" xfId="0" applyNumberFormat="1" applyFont="1" applyBorder="1" applyAlignment="1">
      <alignment horizontal="center"/>
    </xf>
    <xf numFmtId="0" fontId="11" fillId="0" borderId="80" xfId="0" applyFont="1" applyBorder="1"/>
    <xf numFmtId="41" fontId="11" fillId="0" borderId="19" xfId="0" applyNumberFormat="1" applyFont="1" applyBorder="1" applyAlignment="1">
      <alignment horizontal="center"/>
    </xf>
    <xf numFmtId="41" fontId="11" fillId="0" borderId="81" xfId="0" applyNumberFormat="1" applyFont="1" applyBorder="1" applyAlignment="1">
      <alignment horizontal="center"/>
    </xf>
    <xf numFmtId="0" fontId="11" fillId="0" borderId="12" xfId="0" applyFont="1" applyBorder="1"/>
    <xf numFmtId="0" fontId="11" fillId="0" borderId="72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71" xfId="0" applyFont="1" applyBorder="1" applyAlignment="1">
      <alignment horizontal="center"/>
    </xf>
    <xf numFmtId="41" fontId="11" fillId="0" borderId="71" xfId="0" applyNumberFormat="1" applyFont="1" applyBorder="1" applyAlignment="1">
      <alignment horizontal="center"/>
    </xf>
    <xf numFmtId="41" fontId="11" fillId="0" borderId="82" xfId="0" applyNumberFormat="1" applyFont="1" applyBorder="1" applyAlignment="1">
      <alignment horizontal="center"/>
    </xf>
    <xf numFmtId="41" fontId="11" fillId="0" borderId="72" xfId="0" applyNumberFormat="1" applyFont="1" applyBorder="1" applyAlignment="1">
      <alignment horizontal="center"/>
    </xf>
    <xf numFmtId="41" fontId="11" fillId="0" borderId="75" xfId="0" applyNumberFormat="1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41" fontId="11" fillId="0" borderId="74" xfId="0" applyNumberFormat="1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41" fontId="11" fillId="0" borderId="7" xfId="0" applyNumberFormat="1" applyFont="1" applyBorder="1" applyAlignment="1">
      <alignment horizontal="center"/>
    </xf>
    <xf numFmtId="0" fontId="11" fillId="0" borderId="10" xfId="0" applyFont="1" applyBorder="1" applyAlignment="1">
      <alignment horizontal="left" wrapText="1"/>
    </xf>
    <xf numFmtId="0" fontId="11" fillId="0" borderId="7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167" fontId="21" fillId="0" borderId="16" xfId="0" applyNumberFormat="1" applyFont="1" applyBorder="1" applyAlignment="1">
      <alignment horizontal="center"/>
    </xf>
    <xf numFmtId="167" fontId="21" fillId="0" borderId="2" xfId="0" applyNumberFormat="1" applyFont="1" applyBorder="1" applyAlignment="1">
      <alignment horizontal="center"/>
    </xf>
    <xf numFmtId="164" fontId="21" fillId="0" borderId="16" xfId="0" applyNumberFormat="1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167" fontId="21" fillId="0" borderId="19" xfId="0" applyNumberFormat="1" applyFont="1" applyBorder="1" applyAlignment="1">
      <alignment horizontal="center"/>
    </xf>
    <xf numFmtId="167" fontId="21" fillId="0" borderId="7" xfId="0" applyNumberFormat="1" applyFont="1" applyBorder="1" applyAlignment="1">
      <alignment horizontal="center"/>
    </xf>
    <xf numFmtId="0" fontId="20" fillId="0" borderId="0" xfId="0" applyFont="1"/>
    <xf numFmtId="0" fontId="13" fillId="0" borderId="0" xfId="0" applyFont="1" applyAlignment="1">
      <alignment horizontal="center"/>
    </xf>
    <xf numFmtId="0" fontId="23" fillId="0" borderId="83" xfId="0" applyFont="1" applyBorder="1"/>
    <xf numFmtId="0" fontId="23" fillId="0" borderId="53" xfId="0" applyFont="1" applyBorder="1"/>
    <xf numFmtId="49" fontId="10" fillId="0" borderId="53" xfId="0" applyNumberFormat="1" applyFont="1" applyBorder="1" applyAlignment="1">
      <alignment horizontal="center"/>
    </xf>
    <xf numFmtId="0" fontId="0" fillId="0" borderId="0" xfId="0" applyBorder="1"/>
    <xf numFmtId="49" fontId="14" fillId="0" borderId="53" xfId="0" applyNumberFormat="1" applyFont="1" applyBorder="1" applyAlignment="1">
      <alignment horizontal="center"/>
    </xf>
    <xf numFmtId="164" fontId="10" fillId="0" borderId="29" xfId="0" applyNumberFormat="1" applyFont="1" applyFill="1" applyBorder="1" applyAlignment="1">
      <alignment horizontal="center"/>
    </xf>
    <xf numFmtId="164" fontId="10" fillId="0" borderId="30" xfId="0" applyNumberFormat="1" applyFont="1" applyFill="1" applyBorder="1" applyAlignment="1">
      <alignment horizontal="center"/>
    </xf>
    <xf numFmtId="164" fontId="10" fillId="0" borderId="31" xfId="0" applyNumberFormat="1" applyFont="1" applyFill="1" applyBorder="1" applyAlignment="1">
      <alignment horizontal="center"/>
    </xf>
    <xf numFmtId="164" fontId="10" fillId="0" borderId="46" xfId="16" applyNumberFormat="1" applyFont="1" applyFill="1" applyBorder="1" applyAlignment="1">
      <alignment horizontal="center"/>
    </xf>
    <xf numFmtId="164" fontId="10" fillId="0" borderId="49" xfId="0" applyNumberFormat="1" applyFont="1" applyFill="1" applyBorder="1" applyAlignment="1">
      <alignment horizontal="center"/>
    </xf>
    <xf numFmtId="164" fontId="10" fillId="0" borderId="50" xfId="0" applyNumberFormat="1" applyFont="1" applyFill="1" applyBorder="1" applyAlignment="1">
      <alignment horizontal="center"/>
    </xf>
    <xf numFmtId="164" fontId="10" fillId="0" borderId="70" xfId="0" applyNumberFormat="1" applyFont="1" applyFill="1" applyBorder="1" applyAlignment="1">
      <alignment horizontal="center"/>
    </xf>
    <xf numFmtId="164" fontId="10" fillId="0" borderId="65" xfId="0" applyNumberFormat="1" applyFont="1" applyFill="1" applyBorder="1" applyAlignment="1">
      <alignment horizontal="center"/>
    </xf>
    <xf numFmtId="164" fontId="10" fillId="0" borderId="23" xfId="16" applyNumberFormat="1" applyFont="1" applyFill="1" applyBorder="1" applyAlignment="1">
      <alignment horizontal="center"/>
    </xf>
    <xf numFmtId="164" fontId="10" fillId="4" borderId="42" xfId="0" applyNumberFormat="1" applyFont="1" applyFill="1" applyBorder="1" applyAlignment="1">
      <alignment horizontal="center"/>
    </xf>
    <xf numFmtId="164" fontId="10" fillId="4" borderId="44" xfId="0" applyNumberFormat="1" applyFont="1" applyFill="1" applyBorder="1" applyAlignment="1">
      <alignment horizontal="center"/>
    </xf>
    <xf numFmtId="164" fontId="10" fillId="4" borderId="63" xfId="0" applyNumberFormat="1" applyFont="1" applyFill="1" applyBorder="1" applyAlignment="1">
      <alignment horizontal="center"/>
    </xf>
    <xf numFmtId="0" fontId="10" fillId="0" borderId="0" xfId="0" applyFont="1" applyFill="1" applyBorder="1"/>
    <xf numFmtId="164" fontId="10" fillId="0" borderId="0" xfId="0" applyNumberFormat="1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0" fontId="39" fillId="0" borderId="0" xfId="0" applyFont="1"/>
    <xf numFmtId="0" fontId="24" fillId="0" borderId="0" xfId="0" applyFont="1"/>
    <xf numFmtId="0" fontId="10" fillId="4" borderId="9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/>
    </xf>
    <xf numFmtId="0" fontId="10" fillId="0" borderId="10" xfId="0" applyFont="1" applyBorder="1"/>
    <xf numFmtId="0" fontId="10" fillId="0" borderId="16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164" fontId="10" fillId="0" borderId="22" xfId="0" applyNumberFormat="1" applyFont="1" applyBorder="1" applyAlignment="1">
      <alignment horizontal="center" vertical="center" wrapText="1"/>
    </xf>
    <xf numFmtId="0" fontId="10" fillId="0" borderId="11" xfId="0" applyFont="1" applyBorder="1"/>
    <xf numFmtId="0" fontId="10" fillId="0" borderId="17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164" fontId="10" fillId="0" borderId="17" xfId="0" applyNumberFormat="1" applyFont="1" applyBorder="1" applyAlignment="1">
      <alignment horizontal="center" vertical="center" wrapText="1"/>
    </xf>
    <xf numFmtId="0" fontId="10" fillId="0" borderId="11" xfId="0" applyFont="1" applyFill="1" applyBorder="1"/>
    <xf numFmtId="164" fontId="10" fillId="0" borderId="16" xfId="0" applyNumberFormat="1" applyFont="1" applyBorder="1" applyAlignment="1">
      <alignment horizontal="center" vertical="center" wrapText="1"/>
    </xf>
    <xf numFmtId="0" fontId="10" fillId="0" borderId="12" xfId="0" applyFont="1" applyBorder="1"/>
    <xf numFmtId="0" fontId="10" fillId="0" borderId="72" xfId="0" applyFont="1" applyFill="1" applyBorder="1" applyAlignment="1">
      <alignment horizontal="center"/>
    </xf>
    <xf numFmtId="0" fontId="10" fillId="0" borderId="75" xfId="0" applyFont="1" applyFill="1" applyBorder="1" applyAlignment="1">
      <alignment horizontal="center"/>
    </xf>
    <xf numFmtId="164" fontId="10" fillId="0" borderId="19" xfId="0" applyNumberFormat="1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/>
    </xf>
    <xf numFmtId="0" fontId="10" fillId="0" borderId="12" xfId="0" applyFont="1" applyFill="1" applyBorder="1"/>
    <xf numFmtId="0" fontId="10" fillId="0" borderId="13" xfId="0" applyFont="1" applyBorder="1"/>
    <xf numFmtId="0" fontId="10" fillId="0" borderId="18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7" xfId="0" applyFont="1" applyFill="1" applyBorder="1" applyAlignment="1">
      <alignment horizontal="center"/>
    </xf>
    <xf numFmtId="0" fontId="10" fillId="0" borderId="10" xfId="0" applyFont="1" applyFill="1" applyBorder="1"/>
    <xf numFmtId="0" fontId="10" fillId="4" borderId="9" xfId="0" applyFont="1" applyFill="1" applyBorder="1" applyAlignment="1">
      <alignment horizontal="left" vertical="center"/>
    </xf>
    <xf numFmtId="0" fontId="10" fillId="0" borderId="80" xfId="0" applyFont="1" applyFill="1" applyBorder="1"/>
    <xf numFmtId="0" fontId="10" fillId="0" borderId="71" xfId="0" applyFont="1" applyFill="1" applyBorder="1" applyAlignment="1">
      <alignment horizontal="center"/>
    </xf>
    <xf numFmtId="0" fontId="10" fillId="0" borderId="82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30" fillId="0" borderId="0" xfId="0" applyFont="1"/>
    <xf numFmtId="164" fontId="15" fillId="0" borderId="0" xfId="0" applyNumberFormat="1" applyFont="1"/>
    <xf numFmtId="0" fontId="23" fillId="0" borderId="0" xfId="0" applyFont="1"/>
    <xf numFmtId="0" fontId="31" fillId="0" borderId="0" xfId="0" applyFont="1"/>
    <xf numFmtId="0" fontId="3" fillId="0" borderId="0" xfId="0" applyFont="1" applyAlignment="1">
      <alignment horizontal="center"/>
    </xf>
    <xf numFmtId="0" fontId="10" fillId="4" borderId="9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center" vertical="center" wrapText="1"/>
    </xf>
    <xf numFmtId="164" fontId="10" fillId="4" borderId="15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Fill="1" applyBorder="1" applyAlignment="1">
      <alignment horizontal="center" vertical="center" wrapText="1"/>
    </xf>
    <xf numFmtId="164" fontId="10" fillId="0" borderId="17" xfId="0" applyNumberFormat="1" applyFont="1" applyFill="1" applyBorder="1" applyAlignment="1">
      <alignment horizontal="center" vertical="center" wrapText="1"/>
    </xf>
    <xf numFmtId="164" fontId="10" fillId="0" borderId="16" xfId="0" applyNumberFormat="1" applyFont="1" applyFill="1" applyBorder="1" applyAlignment="1">
      <alignment horizontal="center" vertical="center" wrapText="1"/>
    </xf>
    <xf numFmtId="164" fontId="10" fillId="0" borderId="19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9" xfId="0" applyFont="1" applyFill="1" applyBorder="1" applyAlignment="1">
      <alignment horizontal="left" vertical="center"/>
    </xf>
    <xf numFmtId="164" fontId="10" fillId="0" borderId="15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89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49" fontId="11" fillId="0" borderId="43" xfId="0" applyNumberFormat="1" applyFont="1" applyBorder="1" applyAlignment="1">
      <alignment horizontal="center"/>
    </xf>
    <xf numFmtId="49" fontId="0" fillId="0" borderId="43" xfId="0" applyNumberFormat="1" applyBorder="1"/>
    <xf numFmtId="0" fontId="14" fillId="0" borderId="7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0" fillId="0" borderId="97" xfId="0" applyBorder="1"/>
    <xf numFmtId="164" fontId="11" fillId="0" borderId="98" xfId="0" applyNumberFormat="1" applyFont="1" applyBorder="1" applyAlignment="1">
      <alignment horizontal="center" vertical="center"/>
    </xf>
    <xf numFmtId="164" fontId="11" fillId="0" borderId="99" xfId="0" applyNumberFormat="1" applyFont="1" applyBorder="1" applyAlignment="1">
      <alignment horizontal="center" vertical="center"/>
    </xf>
    <xf numFmtId="0" fontId="17" fillId="0" borderId="96" xfId="0" applyFont="1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164" fontId="11" fillId="4" borderId="98" xfId="0" applyNumberFormat="1" applyFont="1" applyFill="1" applyBorder="1" applyAlignment="1">
      <alignment horizontal="center" vertical="center"/>
    </xf>
    <xf numFmtId="164" fontId="11" fillId="4" borderId="99" xfId="0" applyNumberFormat="1" applyFont="1" applyFill="1" applyBorder="1" applyAlignment="1">
      <alignment horizontal="center" vertical="center"/>
    </xf>
    <xf numFmtId="164" fontId="11" fillId="0" borderId="100" xfId="0" applyNumberFormat="1" applyFont="1" applyBorder="1" applyAlignment="1">
      <alignment horizontal="center" vertical="center"/>
    </xf>
    <xf numFmtId="0" fontId="17" fillId="7" borderId="101" xfId="0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23" fillId="0" borderId="0" xfId="0" applyFont="1" applyBorder="1"/>
    <xf numFmtId="0" fontId="14" fillId="0" borderId="7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23" fillId="0" borderId="37" xfId="0" applyFont="1" applyBorder="1"/>
    <xf numFmtId="164" fontId="14" fillId="0" borderId="82" xfId="0" applyNumberFormat="1" applyFont="1" applyBorder="1" applyAlignment="1">
      <alignment horizontal="center"/>
    </xf>
    <xf numFmtId="0" fontId="23" fillId="0" borderId="20" xfId="0" applyFont="1" applyBorder="1"/>
    <xf numFmtId="0" fontId="14" fillId="0" borderId="82" xfId="0" applyFont="1" applyBorder="1" applyAlignment="1">
      <alignment horizontal="center"/>
    </xf>
    <xf numFmtId="164" fontId="14" fillId="7" borderId="3" xfId="0" applyNumberFormat="1" applyFont="1" applyFill="1" applyBorder="1" applyAlignment="1">
      <alignment horizontal="center"/>
    </xf>
    <xf numFmtId="0" fontId="14" fillId="7" borderId="3" xfId="0" applyFont="1" applyFill="1" applyBorder="1" applyAlignment="1">
      <alignment horizontal="center"/>
    </xf>
    <xf numFmtId="0" fontId="17" fillId="7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7" borderId="96" xfId="0" applyFont="1" applyFill="1" applyBorder="1" applyAlignment="1">
      <alignment horizontal="center"/>
    </xf>
    <xf numFmtId="0" fontId="23" fillId="0" borderId="97" xfId="0" applyFont="1" applyBorder="1"/>
    <xf numFmtId="0" fontId="15" fillId="0" borderId="0" xfId="0" applyFont="1" applyAlignment="1">
      <alignment horizontal="center"/>
    </xf>
    <xf numFmtId="0" fontId="32" fillId="0" borderId="0" xfId="0" applyFont="1" applyAlignment="1">
      <alignment horizontal="centerContinuous"/>
    </xf>
    <xf numFmtId="0" fontId="33" fillId="0" borderId="0" xfId="0" applyFont="1" applyAlignment="1">
      <alignment horizontal="centerContinuous"/>
    </xf>
    <xf numFmtId="0" fontId="34" fillId="0" borderId="0" xfId="0" applyFont="1" applyAlignment="1">
      <alignment horizontal="centerContinuous"/>
    </xf>
    <xf numFmtId="0" fontId="35" fillId="0" borderId="73" xfId="0" applyFont="1" applyBorder="1" applyAlignment="1">
      <alignment horizontal="left"/>
    </xf>
    <xf numFmtId="0" fontId="13" fillId="0" borderId="9" xfId="0" applyFont="1" applyBorder="1" applyAlignment="1">
      <alignment horizontal="centerContinuous"/>
    </xf>
    <xf numFmtId="0" fontId="13" fillId="0" borderId="76" xfId="0" applyFont="1" applyBorder="1" applyAlignment="1">
      <alignment horizontal="centerContinuous"/>
    </xf>
    <xf numFmtId="0" fontId="13" fillId="0" borderId="5" xfId="0" applyFont="1" applyBorder="1" applyAlignment="1">
      <alignment horizontal="centerContinuous"/>
    </xf>
    <xf numFmtId="0" fontId="35" fillId="0" borderId="10" xfId="0" applyFont="1" applyBorder="1" applyAlignment="1">
      <alignment horizontal="centerContinuous"/>
    </xf>
    <xf numFmtId="0" fontId="13" fillId="0" borderId="73" xfId="0" applyFont="1" applyBorder="1" applyAlignment="1">
      <alignment horizontal="centerContinuous"/>
    </xf>
    <xf numFmtId="0" fontId="13" fillId="0" borderId="74" xfId="0" applyFont="1" applyBorder="1" applyAlignment="1">
      <alignment horizontal="centerContinuous"/>
    </xf>
    <xf numFmtId="0" fontId="13" fillId="0" borderId="10" xfId="0" applyFont="1" applyBorder="1" applyAlignment="1">
      <alignment horizontal="center"/>
    </xf>
    <xf numFmtId="0" fontId="13" fillId="0" borderId="14" xfId="0" applyFont="1" applyBorder="1" applyAlignment="1">
      <alignment horizontal="centerContinuous"/>
    </xf>
    <xf numFmtId="0" fontId="13" fillId="0" borderId="7" xfId="0" applyFont="1" applyBorder="1" applyAlignment="1">
      <alignment horizontal="centerContinuous"/>
    </xf>
    <xf numFmtId="0" fontId="35" fillId="0" borderId="10" xfId="0" applyFont="1" applyBorder="1" applyAlignment="1">
      <alignment horizontal="center"/>
    </xf>
    <xf numFmtId="0" fontId="13" fillId="0" borderId="102" xfId="0" applyFont="1" applyBorder="1" applyAlignment="1">
      <alignment horizontal="center"/>
    </xf>
    <xf numFmtId="0" fontId="35" fillId="0" borderId="14" xfId="0" applyFont="1" applyBorder="1" applyAlignment="1">
      <alignment horizontal="center"/>
    </xf>
    <xf numFmtId="0" fontId="13" fillId="0" borderId="103" xfId="0" applyFont="1" applyBorder="1" applyAlignment="1">
      <alignment horizontal="center"/>
    </xf>
    <xf numFmtId="0" fontId="13" fillId="0" borderId="10" xfId="0" applyFont="1" applyBorder="1"/>
    <xf numFmtId="164" fontId="13" fillId="0" borderId="2" xfId="0" applyNumberFormat="1" applyFont="1" applyBorder="1" applyAlignment="1">
      <alignment horizontal="center"/>
    </xf>
    <xf numFmtId="0" fontId="13" fillId="0" borderId="87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164" fontId="13" fillId="0" borderId="87" xfId="0" applyNumberFormat="1" applyFont="1" applyBorder="1" applyAlignment="1">
      <alignment horizontal="center"/>
    </xf>
    <xf numFmtId="0" fontId="13" fillId="0" borderId="11" xfId="0" applyFont="1" applyBorder="1"/>
    <xf numFmtId="164" fontId="13" fillId="0" borderId="3" xfId="0" applyNumberFormat="1" applyFont="1" applyBorder="1" applyAlignment="1">
      <alignment horizontal="center"/>
    </xf>
    <xf numFmtId="0" fontId="13" fillId="0" borderId="90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164" fontId="13" fillId="0" borderId="90" xfId="0" applyNumberFormat="1" applyFont="1" applyBorder="1" applyAlignment="1">
      <alignment horizontal="center"/>
    </xf>
    <xf numFmtId="0" fontId="13" fillId="0" borderId="11" xfId="0" applyFont="1" applyFill="1" applyBorder="1"/>
    <xf numFmtId="164" fontId="13" fillId="0" borderId="3" xfId="0" applyNumberFormat="1" applyFont="1" applyFill="1" applyBorder="1" applyAlignment="1">
      <alignment horizontal="center"/>
    </xf>
    <xf numFmtId="0" fontId="13" fillId="0" borderId="90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164" fontId="13" fillId="0" borderId="90" xfId="0" applyNumberFormat="1" applyFont="1" applyFill="1" applyBorder="1" applyAlignment="1">
      <alignment horizontal="center"/>
    </xf>
    <xf numFmtId="164" fontId="13" fillId="0" borderId="2" xfId="0" applyNumberFormat="1" applyFont="1" applyFill="1" applyBorder="1" applyAlignment="1">
      <alignment horizontal="center"/>
    </xf>
    <xf numFmtId="164" fontId="13" fillId="0" borderId="82" xfId="0" applyNumberFormat="1" applyFont="1" applyBorder="1" applyAlignment="1">
      <alignment horizontal="center"/>
    </xf>
    <xf numFmtId="0" fontId="13" fillId="0" borderId="12" xfId="0" applyFont="1" applyFill="1" applyBorder="1"/>
    <xf numFmtId="0" fontId="13" fillId="0" borderId="105" xfId="0" applyFont="1" applyFill="1" applyBorder="1" applyAlignment="1">
      <alignment horizontal="center"/>
    </xf>
    <xf numFmtId="0" fontId="13" fillId="0" borderId="14" xfId="0" applyFont="1" applyBorder="1"/>
    <xf numFmtId="164" fontId="13" fillId="0" borderId="4" xfId="0" applyNumberFormat="1" applyFont="1" applyBorder="1" applyAlignment="1">
      <alignment horizontal="center"/>
    </xf>
    <xf numFmtId="164" fontId="13" fillId="0" borderId="75" xfId="0" applyNumberFormat="1" applyFont="1" applyBorder="1" applyAlignment="1">
      <alignment horizontal="center"/>
    </xf>
    <xf numFmtId="0" fontId="13" fillId="0" borderId="91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164" fontId="13" fillId="0" borderId="91" xfId="0" applyNumberFormat="1" applyFont="1" applyBorder="1" applyAlignment="1">
      <alignment horizontal="center"/>
    </xf>
    <xf numFmtId="0" fontId="13" fillId="4" borderId="89" xfId="0" applyFont="1" applyFill="1" applyBorder="1" applyAlignment="1">
      <alignment horizontal="center"/>
    </xf>
    <xf numFmtId="164" fontId="13" fillId="4" borderId="108" xfId="0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13" fillId="4" borderId="9" xfId="0" applyFont="1" applyFill="1" applyBorder="1" applyAlignment="1">
      <alignment horizontal="left" vertical="center" wrapText="1"/>
    </xf>
    <xf numFmtId="0" fontId="13" fillId="4" borderId="88" xfId="0" applyFont="1" applyFill="1" applyBorder="1" applyAlignment="1">
      <alignment horizontal="center"/>
    </xf>
    <xf numFmtId="0" fontId="13" fillId="4" borderId="109" xfId="0" applyFont="1" applyFill="1" applyBorder="1" applyAlignment="1">
      <alignment horizontal="center"/>
    </xf>
    <xf numFmtId="164" fontId="13" fillId="4" borderId="89" xfId="0" applyNumberFormat="1" applyFont="1" applyFill="1" applyBorder="1" applyAlignment="1">
      <alignment horizontal="center"/>
    </xf>
    <xf numFmtId="0" fontId="13" fillId="0" borderId="80" xfId="0" applyFont="1" applyBorder="1"/>
    <xf numFmtId="0" fontId="13" fillId="0" borderId="110" xfId="0" applyFont="1" applyBorder="1" applyAlignment="1">
      <alignment horizontal="center"/>
    </xf>
    <xf numFmtId="164" fontId="13" fillId="0" borderId="111" xfId="0" applyNumberFormat="1" applyFont="1" applyBorder="1" applyAlignment="1">
      <alignment horizontal="center"/>
    </xf>
    <xf numFmtId="0" fontId="13" fillId="0" borderId="39" xfId="0" applyFont="1" applyBorder="1" applyAlignment="1">
      <alignment horizontal="center"/>
    </xf>
    <xf numFmtId="0" fontId="13" fillId="0" borderId="86" xfId="0" applyFont="1" applyBorder="1" applyAlignment="1">
      <alignment horizontal="center"/>
    </xf>
    <xf numFmtId="164" fontId="13" fillId="0" borderId="110" xfId="0" applyNumberFormat="1" applyFont="1" applyBorder="1" applyAlignment="1">
      <alignment horizontal="center"/>
    </xf>
    <xf numFmtId="164" fontId="13" fillId="0" borderId="112" xfId="0" applyNumberFormat="1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164" fontId="13" fillId="0" borderId="112" xfId="0" applyNumberFormat="1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12" xfId="0" applyFont="1" applyBorder="1"/>
    <xf numFmtId="164" fontId="13" fillId="0" borderId="113" xfId="0" applyNumberFormat="1" applyFont="1" applyFill="1" applyBorder="1" applyAlignment="1">
      <alignment horizontal="center"/>
    </xf>
    <xf numFmtId="0" fontId="13" fillId="0" borderId="66" xfId="0" applyFont="1" applyFill="1" applyBorder="1" applyAlignment="1">
      <alignment horizontal="center"/>
    </xf>
    <xf numFmtId="0" fontId="13" fillId="0" borderId="65" xfId="0" applyFont="1" applyFill="1" applyBorder="1" applyAlignment="1">
      <alignment horizontal="center"/>
    </xf>
    <xf numFmtId="164" fontId="13" fillId="0" borderId="105" xfId="0" applyNumberFormat="1" applyFont="1" applyFill="1" applyBorder="1" applyAlignment="1">
      <alignment horizontal="center"/>
    </xf>
    <xf numFmtId="0" fontId="13" fillId="4" borderId="9" xfId="0" applyFont="1" applyFill="1" applyBorder="1" applyAlignment="1">
      <alignment horizontal="center" vertical="center"/>
    </xf>
    <xf numFmtId="0" fontId="13" fillId="0" borderId="105" xfId="0" applyFont="1" applyBorder="1" applyAlignment="1">
      <alignment horizontal="center"/>
    </xf>
    <xf numFmtId="164" fontId="13" fillId="0" borderId="113" xfId="0" applyNumberFormat="1" applyFont="1" applyBorder="1" applyAlignment="1">
      <alignment horizontal="center"/>
    </xf>
    <xf numFmtId="0" fontId="13" fillId="0" borderId="66" xfId="0" applyFont="1" applyBorder="1" applyAlignment="1">
      <alignment horizontal="center"/>
    </xf>
    <xf numFmtId="0" fontId="13" fillId="0" borderId="65" xfId="0" applyFont="1" applyBorder="1" applyAlignment="1">
      <alignment horizontal="center"/>
    </xf>
    <xf numFmtId="164" fontId="13" fillId="0" borderId="105" xfId="0" applyNumberFormat="1" applyFont="1" applyBorder="1" applyAlignment="1">
      <alignment horizontal="center"/>
    </xf>
    <xf numFmtId="0" fontId="13" fillId="4" borderId="9" xfId="0" applyFont="1" applyFill="1" applyBorder="1"/>
    <xf numFmtId="0" fontId="13" fillId="4" borderId="9" xfId="0" applyFont="1" applyFill="1" applyBorder="1" applyAlignment="1">
      <alignment horizontal="left" vertical="center"/>
    </xf>
    <xf numFmtId="0" fontId="13" fillId="0" borderId="110" xfId="0" applyFont="1" applyFill="1" applyBorder="1" applyAlignment="1">
      <alignment horizontal="center"/>
    </xf>
    <xf numFmtId="164" fontId="13" fillId="0" borderId="111" xfId="0" applyNumberFormat="1" applyFont="1" applyFill="1" applyBorder="1" applyAlignment="1">
      <alignment horizontal="center"/>
    </xf>
    <xf numFmtId="0" fontId="13" fillId="0" borderId="39" xfId="0" applyFont="1" applyFill="1" applyBorder="1" applyAlignment="1">
      <alignment horizontal="center"/>
    </xf>
    <xf numFmtId="0" fontId="13" fillId="0" borderId="86" xfId="0" applyFont="1" applyFill="1" applyBorder="1" applyAlignment="1">
      <alignment horizontal="center"/>
    </xf>
    <xf numFmtId="164" fontId="13" fillId="0" borderId="110" xfId="0" applyNumberFormat="1" applyFont="1" applyFill="1" applyBorder="1" applyAlignment="1">
      <alignment horizontal="center"/>
    </xf>
    <xf numFmtId="0" fontId="13" fillId="0" borderId="10" xfId="0" applyFont="1" applyFill="1" applyBorder="1"/>
    <xf numFmtId="164" fontId="13" fillId="0" borderId="114" xfId="0" applyNumberFormat="1" applyFont="1" applyBorder="1" applyAlignment="1">
      <alignment horizontal="center"/>
    </xf>
    <xf numFmtId="0" fontId="13" fillId="0" borderId="51" xfId="0" applyFont="1" applyBorder="1" applyAlignment="1">
      <alignment horizontal="center"/>
    </xf>
    <xf numFmtId="0" fontId="13" fillId="0" borderId="115" xfId="0" applyFont="1" applyBorder="1" applyAlignment="1">
      <alignment horizontal="center"/>
    </xf>
    <xf numFmtId="0" fontId="13" fillId="4" borderId="9" xfId="0" applyFont="1" applyFill="1" applyBorder="1" applyAlignment="1">
      <alignment horizontal="center" vertical="center" wrapText="1"/>
    </xf>
    <xf numFmtId="1" fontId="36" fillId="4" borderId="88" xfId="0" applyNumberFormat="1" applyFont="1" applyFill="1" applyBorder="1" applyAlignment="1">
      <alignment horizontal="center" vertical="center"/>
    </xf>
    <xf numFmtId="0" fontId="14" fillId="0" borderId="62" xfId="0" applyFont="1" applyBorder="1" applyAlignment="1">
      <alignment vertical="center" wrapText="1"/>
    </xf>
    <xf numFmtId="164" fontId="14" fillId="0" borderId="34" xfId="0" applyNumberFormat="1" applyFont="1" applyFill="1" applyBorder="1" applyAlignment="1">
      <alignment horizontal="center" vertical="center"/>
    </xf>
    <xf numFmtId="164" fontId="14" fillId="0" borderId="28" xfId="0" applyNumberFormat="1" applyFont="1" applyFill="1" applyBorder="1" applyAlignment="1">
      <alignment horizontal="center" vertical="center"/>
    </xf>
    <xf numFmtId="0" fontId="14" fillId="0" borderId="68" xfId="0" applyFont="1" applyBorder="1" applyAlignment="1">
      <alignment vertical="center" wrapText="1"/>
    </xf>
    <xf numFmtId="0" fontId="14" fillId="0" borderId="61" xfId="0" applyFont="1" applyBorder="1" applyAlignment="1">
      <alignment vertical="center" wrapText="1"/>
    </xf>
    <xf numFmtId="0" fontId="14" fillId="0" borderId="67" xfId="0" applyFont="1" applyBorder="1" applyAlignment="1">
      <alignment vertical="center" wrapText="1"/>
    </xf>
    <xf numFmtId="164" fontId="14" fillId="0" borderId="46" xfId="0" applyNumberFormat="1" applyFont="1" applyFill="1" applyBorder="1" applyAlignment="1">
      <alignment horizontal="center" vertical="center"/>
    </xf>
    <xf numFmtId="0" fontId="14" fillId="0" borderId="62" xfId="0" applyFont="1" applyBorder="1" applyAlignment="1">
      <alignment horizontal="left" vertical="center" wrapText="1"/>
    </xf>
    <xf numFmtId="0" fontId="14" fillId="0" borderId="61" xfId="0" applyFont="1" applyBorder="1" applyAlignment="1">
      <alignment horizontal="left" vertical="center" wrapText="1"/>
    </xf>
    <xf numFmtId="0" fontId="14" fillId="0" borderId="60" xfId="0" applyFont="1" applyBorder="1" applyAlignment="1">
      <alignment horizontal="left" vertical="center" wrapText="1"/>
    </xf>
    <xf numFmtId="164" fontId="14" fillId="0" borderId="23" xfId="0" applyNumberFormat="1" applyFont="1" applyFill="1" applyBorder="1" applyAlignment="1">
      <alignment horizontal="center" vertical="center"/>
    </xf>
    <xf numFmtId="164" fontId="14" fillId="0" borderId="84" xfId="0" applyNumberFormat="1" applyFont="1" applyBorder="1" applyAlignment="1">
      <alignment horizontal="center"/>
    </xf>
    <xf numFmtId="168" fontId="11" fillId="0" borderId="54" xfId="0" applyNumberFormat="1" applyFont="1" applyFill="1" applyBorder="1" applyAlignment="1">
      <alignment horizontal="center" vertical="center"/>
    </xf>
    <xf numFmtId="164" fontId="14" fillId="0" borderId="29" xfId="0" applyNumberFormat="1" applyFont="1" applyBorder="1" applyAlignment="1">
      <alignment horizontal="center"/>
    </xf>
    <xf numFmtId="168" fontId="11" fillId="0" borderId="28" xfId="0" applyNumberFormat="1" applyFont="1" applyFill="1" applyBorder="1" applyAlignment="1">
      <alignment horizontal="center" vertical="center"/>
    </xf>
    <xf numFmtId="164" fontId="14" fillId="4" borderId="29" xfId="0" applyNumberFormat="1" applyFont="1" applyFill="1" applyBorder="1" applyAlignment="1">
      <alignment horizontal="center"/>
    </xf>
    <xf numFmtId="168" fontId="11" fillId="4" borderId="28" xfId="0" applyNumberFormat="1" applyFont="1" applyFill="1" applyBorder="1" applyAlignment="1">
      <alignment horizontal="center" vertical="center"/>
    </xf>
    <xf numFmtId="164" fontId="14" fillId="0" borderId="49" xfId="0" applyNumberFormat="1" applyFont="1" applyBorder="1" applyAlignment="1">
      <alignment horizontal="center"/>
    </xf>
    <xf numFmtId="164" fontId="14" fillId="4" borderId="49" xfId="0" applyNumberFormat="1" applyFont="1" applyFill="1" applyBorder="1" applyAlignment="1">
      <alignment horizontal="center"/>
    </xf>
    <xf numFmtId="164" fontId="14" fillId="0" borderId="36" xfId="0" applyNumberFormat="1" applyFont="1" applyBorder="1" applyAlignment="1">
      <alignment horizontal="center"/>
    </xf>
    <xf numFmtId="164" fontId="14" fillId="4" borderId="36" xfId="0" applyNumberFormat="1" applyFont="1" applyFill="1" applyBorder="1" applyAlignment="1">
      <alignment horizontal="center"/>
    </xf>
    <xf numFmtId="164" fontId="11" fillId="0" borderId="29" xfId="0" applyNumberFormat="1" applyFont="1" applyBorder="1" applyAlignment="1">
      <alignment horizontal="center" vertical="center"/>
    </xf>
    <xf numFmtId="164" fontId="11" fillId="4" borderId="29" xfId="0" applyNumberFormat="1" applyFont="1" applyFill="1" applyBorder="1" applyAlignment="1">
      <alignment horizontal="center" vertical="center"/>
    </xf>
    <xf numFmtId="164" fontId="14" fillId="0" borderId="70" xfId="0" applyNumberFormat="1" applyFont="1" applyBorder="1" applyAlignment="1">
      <alignment horizontal="center"/>
    </xf>
    <xf numFmtId="168" fontId="11" fillId="0" borderId="23" xfId="0" applyNumberFormat="1" applyFont="1" applyFill="1" applyBorder="1" applyAlignment="1">
      <alignment horizontal="center" vertical="center"/>
    </xf>
    <xf numFmtId="164" fontId="14" fillId="4" borderId="70" xfId="0" applyNumberFormat="1" applyFont="1" applyFill="1" applyBorder="1" applyAlignment="1">
      <alignment horizontal="center"/>
    </xf>
    <xf numFmtId="168" fontId="11" fillId="4" borderId="117" xfId="0" applyNumberFormat="1" applyFont="1" applyFill="1" applyBorder="1" applyAlignment="1">
      <alignment horizontal="center" vertical="center"/>
    </xf>
    <xf numFmtId="168" fontId="11" fillId="4" borderId="116" xfId="0" applyNumberFormat="1" applyFont="1" applyFill="1" applyBorder="1" applyAlignment="1">
      <alignment horizontal="center" vertical="center"/>
    </xf>
    <xf numFmtId="0" fontId="14" fillId="0" borderId="118" xfId="0" applyFont="1" applyBorder="1" applyAlignment="1">
      <alignment horizontal="center"/>
    </xf>
    <xf numFmtId="0" fontId="23" fillId="0" borderId="119" xfId="0" applyFont="1" applyBorder="1"/>
    <xf numFmtId="0" fontId="13" fillId="0" borderId="2" xfId="0" applyFont="1" applyBorder="1" applyAlignment="1">
      <alignment horizontal="center" vertical="center" wrapText="1"/>
    </xf>
    <xf numFmtId="0" fontId="14" fillId="8" borderId="42" xfId="0" applyFont="1" applyFill="1" applyBorder="1" applyAlignment="1">
      <alignment horizontal="center" vertical="center"/>
    </xf>
    <xf numFmtId="164" fontId="14" fillId="8" borderId="40" xfId="0" applyNumberFormat="1" applyFont="1" applyFill="1" applyBorder="1" applyAlignment="1">
      <alignment horizontal="center" vertical="center"/>
    </xf>
    <xf numFmtId="0" fontId="14" fillId="8" borderId="64" xfId="0" applyFont="1" applyFill="1" applyBorder="1" applyAlignment="1">
      <alignment horizontal="center" vertical="center" wrapText="1"/>
    </xf>
    <xf numFmtId="164" fontId="14" fillId="8" borderId="43" xfId="0" applyNumberFormat="1" applyFont="1" applyFill="1" applyBorder="1" applyAlignment="1">
      <alignment horizontal="center" vertical="center"/>
    </xf>
    <xf numFmtId="164" fontId="10" fillId="0" borderId="71" xfId="0" applyNumberFormat="1" applyFont="1" applyBorder="1" applyAlignment="1">
      <alignment horizontal="center" vertical="center" wrapText="1"/>
    </xf>
    <xf numFmtId="0" fontId="10" fillId="0" borderId="31" xfId="0" applyFont="1" applyBorder="1"/>
    <xf numFmtId="168" fontId="11" fillId="4" borderId="34" xfId="0" applyNumberFormat="1" applyFont="1" applyFill="1" applyBorder="1" applyAlignment="1">
      <alignment horizontal="center" vertical="center"/>
    </xf>
    <xf numFmtId="0" fontId="40" fillId="0" borderId="0" xfId="0" applyFont="1" applyFill="1" applyBorder="1"/>
    <xf numFmtId="0" fontId="13" fillId="0" borderId="80" xfId="0" applyFont="1" applyFill="1" applyBorder="1"/>
    <xf numFmtId="0" fontId="0" fillId="0" borderId="16" xfId="0" applyFont="1" applyBorder="1" applyAlignment="1">
      <alignment vertical="center" textRotation="90" wrapText="1"/>
    </xf>
    <xf numFmtId="0" fontId="13" fillId="0" borderId="64" xfId="0" applyFont="1" applyBorder="1" applyAlignment="1">
      <alignment horizontal="center" vertical="center" wrapText="1"/>
    </xf>
    <xf numFmtId="164" fontId="13" fillId="0" borderId="20" xfId="0" applyNumberFormat="1" applyFont="1" applyBorder="1" applyAlignment="1">
      <alignment horizontal="center"/>
    </xf>
    <xf numFmtId="164" fontId="13" fillId="0" borderId="20" xfId="0" applyNumberFormat="1" applyFont="1" applyFill="1" applyBorder="1" applyAlignment="1">
      <alignment horizontal="center"/>
    </xf>
    <xf numFmtId="164" fontId="13" fillId="0" borderId="0" xfId="0" applyNumberFormat="1" applyFont="1" applyFill="1" applyBorder="1" applyAlignment="1">
      <alignment horizontal="center"/>
    </xf>
    <xf numFmtId="164" fontId="13" fillId="0" borderId="37" xfId="0" applyNumberFormat="1" applyFont="1" applyBorder="1" applyAlignment="1">
      <alignment horizontal="center"/>
    </xf>
    <xf numFmtId="164" fontId="13" fillId="0" borderId="95" xfId="0" applyNumberFormat="1" applyFont="1" applyBorder="1" applyAlignment="1">
      <alignment horizontal="center"/>
    </xf>
    <xf numFmtId="0" fontId="13" fillId="0" borderId="123" xfId="0" applyFont="1" applyBorder="1" applyAlignment="1">
      <alignment horizontal="center"/>
    </xf>
    <xf numFmtId="164" fontId="13" fillId="4" borderId="5" xfId="0" applyNumberFormat="1" applyFont="1" applyFill="1" applyBorder="1" applyAlignment="1">
      <alignment horizontal="center"/>
    </xf>
    <xf numFmtId="164" fontId="13" fillId="0" borderId="75" xfId="0" applyNumberFormat="1" applyFont="1" applyFill="1" applyBorder="1" applyAlignment="1">
      <alignment horizontal="center"/>
    </xf>
    <xf numFmtId="164" fontId="13" fillId="0" borderId="82" xfId="0" applyNumberFormat="1" applyFont="1" applyFill="1" applyBorder="1" applyAlignment="1">
      <alignment horizontal="center"/>
    </xf>
    <xf numFmtId="164" fontId="14" fillId="0" borderId="59" xfId="0" applyNumberFormat="1" applyFont="1" applyBorder="1" applyAlignment="1">
      <alignment horizontal="center" vertical="center"/>
    </xf>
    <xf numFmtId="0" fontId="14" fillId="0" borderId="69" xfId="0" applyFont="1" applyBorder="1" applyAlignment="1">
      <alignment vertical="center" wrapText="1"/>
    </xf>
    <xf numFmtId="0" fontId="14" fillId="0" borderId="121" xfId="0" applyFont="1" applyFill="1" applyBorder="1" applyAlignment="1">
      <alignment horizontal="center" vertical="center"/>
    </xf>
    <xf numFmtId="164" fontId="14" fillId="0" borderId="121" xfId="0" applyNumberFormat="1" applyFont="1" applyBorder="1" applyAlignment="1">
      <alignment horizontal="center" vertical="center"/>
    </xf>
    <xf numFmtId="0" fontId="14" fillId="4" borderId="130" xfId="0" applyFont="1" applyFill="1" applyBorder="1" applyAlignment="1">
      <alignment horizontal="center" vertical="center"/>
    </xf>
    <xf numFmtId="0" fontId="14" fillId="4" borderId="32" xfId="0" applyFont="1" applyFill="1" applyBorder="1" applyAlignment="1">
      <alignment horizontal="center" vertical="center"/>
    </xf>
    <xf numFmtId="0" fontId="14" fillId="4" borderId="51" xfId="0" applyFont="1" applyFill="1" applyBorder="1" applyAlignment="1">
      <alignment horizontal="center" vertical="center"/>
    </xf>
    <xf numFmtId="0" fontId="14" fillId="4" borderId="131" xfId="0" applyFont="1" applyFill="1" applyBorder="1" applyAlignment="1">
      <alignment horizontal="center" vertical="center"/>
    </xf>
    <xf numFmtId="164" fontId="10" fillId="0" borderId="36" xfId="0" applyNumberFormat="1" applyFont="1" applyFill="1" applyBorder="1" applyAlignment="1">
      <alignment horizontal="center"/>
    </xf>
    <xf numFmtId="164" fontId="10" fillId="0" borderId="38" xfId="0" applyNumberFormat="1" applyFont="1" applyFill="1" applyBorder="1" applyAlignment="1">
      <alignment horizontal="center"/>
    </xf>
    <xf numFmtId="164" fontId="10" fillId="0" borderId="86" xfId="0" applyNumberFormat="1" applyFont="1" applyFill="1" applyBorder="1" applyAlignment="1">
      <alignment horizontal="center"/>
    </xf>
    <xf numFmtId="164" fontId="10" fillId="0" borderId="59" xfId="16" applyNumberFormat="1" applyFont="1" applyFill="1" applyBorder="1" applyAlignment="1">
      <alignment horizontal="center"/>
    </xf>
    <xf numFmtId="164" fontId="10" fillId="4" borderId="44" xfId="16" applyNumberFormat="1" applyFont="1" applyFill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0" fillId="10" borderId="11" xfId="0" applyFont="1" applyFill="1" applyBorder="1"/>
    <xf numFmtId="0" fontId="10" fillId="10" borderId="17" xfId="0" applyFont="1" applyFill="1" applyBorder="1" applyAlignment="1">
      <alignment horizontal="center"/>
    </xf>
    <xf numFmtId="164" fontId="10" fillId="10" borderId="17" xfId="0" applyNumberFormat="1" applyFont="1" applyFill="1" applyBorder="1" applyAlignment="1">
      <alignment horizontal="center" vertical="center" wrapText="1"/>
    </xf>
    <xf numFmtId="0" fontId="10" fillId="11" borderId="10" xfId="0" applyFont="1" applyFill="1" applyBorder="1"/>
    <xf numFmtId="0" fontId="10" fillId="11" borderId="16" xfId="0" applyFont="1" applyFill="1" applyBorder="1" applyAlignment="1">
      <alignment horizontal="center"/>
    </xf>
    <xf numFmtId="164" fontId="10" fillId="11" borderId="2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1" fontId="0" fillId="0" borderId="90" xfId="0" applyNumberFormat="1" applyFont="1" applyBorder="1" applyAlignment="1">
      <alignment horizontal="center" vertical="center"/>
    </xf>
    <xf numFmtId="41" fontId="0" fillId="0" borderId="112" xfId="0" applyNumberFormat="1" applyFont="1" applyBorder="1" applyAlignment="1">
      <alignment horizontal="center" vertical="center"/>
    </xf>
    <xf numFmtId="41" fontId="0" fillId="0" borderId="105" xfId="0" applyNumberFormat="1" applyFont="1" applyBorder="1" applyAlignment="1">
      <alignment horizontal="center" vertical="center"/>
    </xf>
    <xf numFmtId="41" fontId="0" fillId="0" borderId="113" xfId="0" applyNumberFormat="1" applyFont="1" applyBorder="1" applyAlignment="1">
      <alignment horizontal="center" vertical="center"/>
    </xf>
    <xf numFmtId="41" fontId="3" fillId="10" borderId="123" xfId="0" applyNumberFormat="1" applyFont="1" applyFill="1" applyBorder="1" applyAlignment="1">
      <alignment horizontal="center" vertical="center"/>
    </xf>
    <xf numFmtId="41" fontId="3" fillId="10" borderId="124" xfId="0" applyNumberFormat="1" applyFont="1" applyFill="1" applyBorder="1" applyAlignment="1">
      <alignment horizontal="center" vertical="center"/>
    </xf>
    <xf numFmtId="164" fontId="3" fillId="10" borderId="91" xfId="0" applyNumberFormat="1" applyFont="1" applyFill="1" applyBorder="1" applyAlignment="1">
      <alignment horizontal="center" vertical="center"/>
    </xf>
    <xf numFmtId="164" fontId="3" fillId="10" borderId="126" xfId="0" applyNumberFormat="1" applyFont="1" applyFill="1" applyBorder="1" applyAlignment="1">
      <alignment horizontal="center" vertical="center"/>
    </xf>
    <xf numFmtId="41" fontId="0" fillId="0" borderId="110" xfId="0" applyNumberFormat="1" applyFont="1" applyBorder="1" applyAlignment="1">
      <alignment horizontal="center" vertical="center"/>
    </xf>
    <xf numFmtId="41" fontId="0" fillId="0" borderId="111" xfId="0" applyNumberFormat="1" applyFont="1" applyBorder="1" applyAlignment="1">
      <alignment horizontal="center" vertical="center"/>
    </xf>
    <xf numFmtId="41" fontId="3" fillId="10" borderId="110" xfId="0" applyNumberFormat="1" applyFont="1" applyFill="1" applyBorder="1" applyAlignment="1">
      <alignment horizontal="center" vertical="center"/>
    </xf>
    <xf numFmtId="41" fontId="3" fillId="10" borderId="111" xfId="0" applyNumberFormat="1" applyFont="1" applyFill="1" applyBorder="1" applyAlignment="1">
      <alignment horizontal="center" vertical="center"/>
    </xf>
    <xf numFmtId="41" fontId="3" fillId="10" borderId="112" xfId="0" applyNumberFormat="1" applyFont="1" applyFill="1" applyBorder="1" applyAlignment="1">
      <alignment horizontal="center" vertical="center"/>
    </xf>
    <xf numFmtId="41" fontId="3" fillId="10" borderId="113" xfId="0" applyNumberFormat="1" applyFont="1" applyFill="1" applyBorder="1" applyAlignment="1">
      <alignment horizontal="center" vertical="center"/>
    </xf>
    <xf numFmtId="41" fontId="3" fillId="10" borderId="133" xfId="0" applyNumberFormat="1" applyFont="1" applyFill="1" applyBorder="1" applyAlignment="1">
      <alignment horizontal="center" vertical="center"/>
    </xf>
    <xf numFmtId="164" fontId="3" fillId="10" borderId="134" xfId="0" applyNumberFormat="1" applyFont="1" applyFill="1" applyBorder="1" applyAlignment="1">
      <alignment horizontal="center" vertical="center"/>
    </xf>
    <xf numFmtId="0" fontId="13" fillId="0" borderId="74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1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3" fillId="0" borderId="102" xfId="0" applyFont="1" applyBorder="1" applyAlignment="1">
      <alignment horizontal="center" vertical="center" wrapText="1"/>
    </xf>
    <xf numFmtId="0" fontId="5" fillId="0" borderId="0" xfId="11"/>
    <xf numFmtId="0" fontId="15" fillId="0" borderId="0" xfId="11" applyFont="1"/>
    <xf numFmtId="164" fontId="14" fillId="0" borderId="121" xfId="11" applyNumberFormat="1" applyFont="1" applyBorder="1" applyAlignment="1">
      <alignment horizontal="center" vertical="center"/>
    </xf>
    <xf numFmtId="164" fontId="14" fillId="0" borderId="24" xfId="11" applyNumberFormat="1" applyFont="1" applyFill="1" applyBorder="1" applyAlignment="1">
      <alignment horizontal="center" vertical="center"/>
    </xf>
    <xf numFmtId="0" fontId="14" fillId="0" borderId="97" xfId="11" applyFont="1" applyBorder="1"/>
    <xf numFmtId="164" fontId="14" fillId="0" borderId="25" xfId="11" applyNumberFormat="1" applyFont="1" applyBorder="1" applyAlignment="1">
      <alignment horizontal="center" vertical="center"/>
    </xf>
    <xf numFmtId="164" fontId="14" fillId="0" borderId="26" xfId="11" applyNumberFormat="1" applyFont="1" applyBorder="1" applyAlignment="1">
      <alignment horizontal="center" vertical="center"/>
    </xf>
    <xf numFmtId="0" fontId="14" fillId="5" borderId="27" xfId="11" applyFont="1" applyFill="1" applyBorder="1" applyAlignment="1">
      <alignment horizontal="center" vertical="center"/>
    </xf>
    <xf numFmtId="0" fontId="14" fillId="0" borderId="23" xfId="11" applyFont="1" applyFill="1" applyBorder="1" applyAlignment="1">
      <alignment horizontal="center" vertical="center"/>
    </xf>
    <xf numFmtId="0" fontId="14" fillId="0" borderId="25" xfId="11" applyFont="1" applyFill="1" applyBorder="1" applyAlignment="1">
      <alignment horizontal="center" vertical="center"/>
    </xf>
    <xf numFmtId="0" fontId="14" fillId="0" borderId="60" xfId="11" applyFont="1" applyBorder="1" applyAlignment="1">
      <alignment horizontal="left" vertical="center" wrapText="1"/>
    </xf>
    <xf numFmtId="164" fontId="5" fillId="0" borderId="0" xfId="11" applyNumberFormat="1"/>
    <xf numFmtId="164" fontId="14" fillId="0" borderId="30" xfId="11" applyNumberFormat="1" applyFont="1" applyBorder="1" applyAlignment="1">
      <alignment horizontal="center" vertical="center"/>
    </xf>
    <xf numFmtId="164" fontId="14" fillId="0" borderId="1" xfId="11" applyNumberFormat="1" applyFont="1" applyFill="1" applyBorder="1" applyAlignment="1">
      <alignment horizontal="center" vertical="center"/>
    </xf>
    <xf numFmtId="0" fontId="14" fillId="0" borderId="31" xfId="11" applyFont="1" applyBorder="1"/>
    <xf numFmtId="0" fontId="14" fillId="0" borderId="1" xfId="11" applyFont="1" applyBorder="1"/>
    <xf numFmtId="164" fontId="14" fillId="0" borderId="29" xfId="11" applyNumberFormat="1" applyFont="1" applyBorder="1" applyAlignment="1">
      <alignment horizontal="center" vertical="center"/>
    </xf>
    <xf numFmtId="164" fontId="14" fillId="0" borderId="20" xfId="11" applyNumberFormat="1" applyFont="1" applyBorder="1" applyAlignment="1">
      <alignment horizontal="center" vertical="center"/>
    </xf>
    <xf numFmtId="0" fontId="14" fillId="5" borderId="32" xfId="11" applyFont="1" applyFill="1" applyBorder="1" applyAlignment="1">
      <alignment horizontal="center" vertical="center"/>
    </xf>
    <xf numFmtId="0" fontId="14" fillId="0" borderId="28" xfId="11" applyFont="1" applyFill="1" applyBorder="1" applyAlignment="1">
      <alignment horizontal="center" vertical="center"/>
    </xf>
    <xf numFmtId="0" fontId="14" fillId="0" borderId="29" xfId="11" applyFont="1" applyFill="1" applyBorder="1" applyAlignment="1">
      <alignment horizontal="center" vertical="center"/>
    </xf>
    <xf numFmtId="0" fontId="14" fillId="0" borderId="61" xfId="11" applyFont="1" applyBorder="1" applyAlignment="1">
      <alignment horizontal="left" vertical="center" wrapText="1"/>
    </xf>
    <xf numFmtId="0" fontId="5" fillId="0" borderId="31" xfId="11" applyBorder="1"/>
    <xf numFmtId="0" fontId="5" fillId="0" borderId="1" xfId="11" applyBorder="1"/>
    <xf numFmtId="0" fontId="14" fillId="0" borderId="30" xfId="11" applyFont="1" applyFill="1" applyBorder="1" applyAlignment="1">
      <alignment horizontal="center" vertical="center"/>
    </xf>
    <xf numFmtId="0" fontId="14" fillId="0" borderId="62" xfId="11" applyFont="1" applyBorder="1" applyAlignment="1">
      <alignment horizontal="left" vertical="center" wrapText="1"/>
    </xf>
    <xf numFmtId="164" fontId="14" fillId="0" borderId="58" xfId="11" applyNumberFormat="1" applyFont="1" applyBorder="1" applyAlignment="1">
      <alignment horizontal="center" vertical="center"/>
    </xf>
    <xf numFmtId="164" fontId="14" fillId="0" borderId="55" xfId="11" applyNumberFormat="1" applyFont="1" applyFill="1" applyBorder="1" applyAlignment="1">
      <alignment horizontal="center" vertical="center"/>
    </xf>
    <xf numFmtId="0" fontId="14" fillId="0" borderId="135" xfId="11" applyFont="1" applyBorder="1"/>
    <xf numFmtId="0" fontId="14" fillId="0" borderId="55" xfId="11" applyFont="1" applyBorder="1"/>
    <xf numFmtId="164" fontId="14" fillId="0" borderId="56" xfId="11" applyNumberFormat="1" applyFont="1" applyBorder="1" applyAlignment="1">
      <alignment horizontal="center" vertical="center"/>
    </xf>
    <xf numFmtId="164" fontId="14" fillId="0" borderId="37" xfId="11" applyNumberFormat="1" applyFont="1" applyBorder="1" applyAlignment="1">
      <alignment horizontal="center" vertical="center"/>
    </xf>
    <xf numFmtId="0" fontId="14" fillId="5" borderId="39" xfId="11" applyFont="1" applyFill="1" applyBorder="1" applyAlignment="1">
      <alignment horizontal="center" vertical="center"/>
    </xf>
    <xf numFmtId="0" fontId="14" fillId="0" borderId="38" xfId="11" applyFont="1" applyFill="1" applyBorder="1" applyAlignment="1">
      <alignment horizontal="center" vertical="center"/>
    </xf>
    <xf numFmtId="0" fontId="14" fillId="0" borderId="36" xfId="11" applyFont="1" applyFill="1" applyBorder="1" applyAlignment="1">
      <alignment horizontal="center" vertical="center"/>
    </xf>
    <xf numFmtId="164" fontId="14" fillId="4" borderId="44" xfId="11" applyNumberFormat="1" applyFont="1" applyFill="1" applyBorder="1" applyAlignment="1">
      <alignment horizontal="center" vertical="center"/>
    </xf>
    <xf numFmtId="164" fontId="14" fillId="4" borderId="41" xfId="11" applyNumberFormat="1" applyFont="1" applyFill="1" applyBorder="1" applyAlignment="1">
      <alignment horizontal="center" vertical="center"/>
    </xf>
    <xf numFmtId="0" fontId="14" fillId="4" borderId="63" xfId="11" applyFont="1" applyFill="1" applyBorder="1"/>
    <xf numFmtId="0" fontId="14" fillId="4" borderId="41" xfId="11" applyFont="1" applyFill="1" applyBorder="1"/>
    <xf numFmtId="164" fontId="14" fillId="4" borderId="42" xfId="11" applyNumberFormat="1" applyFont="1" applyFill="1" applyBorder="1" applyAlignment="1">
      <alignment horizontal="center" vertical="center"/>
    </xf>
    <xf numFmtId="164" fontId="14" fillId="4" borderId="63" xfId="11" applyNumberFormat="1" applyFont="1" applyFill="1" applyBorder="1" applyAlignment="1">
      <alignment horizontal="center" vertical="center"/>
    </xf>
    <xf numFmtId="0" fontId="14" fillId="4" borderId="45" xfId="11" applyFont="1" applyFill="1" applyBorder="1" applyAlignment="1">
      <alignment horizontal="center" vertical="center"/>
    </xf>
    <xf numFmtId="0" fontId="14" fillId="4" borderId="44" xfId="11" applyFont="1" applyFill="1" applyBorder="1" applyAlignment="1">
      <alignment horizontal="center" vertical="center"/>
    </xf>
    <xf numFmtId="0" fontId="14" fillId="4" borderId="42" xfId="11" applyFont="1" applyFill="1" applyBorder="1" applyAlignment="1">
      <alignment horizontal="center" vertical="center"/>
    </xf>
    <xf numFmtId="164" fontId="14" fillId="4" borderId="43" xfId="11" applyNumberFormat="1" applyFont="1" applyFill="1" applyBorder="1" applyAlignment="1">
      <alignment horizontal="center" vertical="center"/>
    </xf>
    <xf numFmtId="0" fontId="14" fillId="4" borderId="64" xfId="11" applyFont="1" applyFill="1" applyBorder="1" applyAlignment="1">
      <alignment vertical="center" wrapText="1"/>
    </xf>
    <xf numFmtId="164" fontId="14" fillId="0" borderId="136" xfId="11" applyNumberFormat="1" applyFont="1" applyBorder="1" applyAlignment="1">
      <alignment horizontal="center" vertical="center"/>
    </xf>
    <xf numFmtId="164" fontId="14" fillId="0" borderId="47" xfId="11" applyNumberFormat="1" applyFont="1" applyFill="1" applyBorder="1" applyAlignment="1">
      <alignment horizontal="center" vertical="center"/>
    </xf>
    <xf numFmtId="164" fontId="14" fillId="0" borderId="48" xfId="11" applyNumberFormat="1" applyFont="1" applyBorder="1" applyAlignment="1">
      <alignment horizontal="center" vertical="center"/>
    </xf>
    <xf numFmtId="164" fontId="14" fillId="0" borderId="65" xfId="11" applyNumberFormat="1" applyFont="1" applyBorder="1" applyAlignment="1">
      <alignment horizontal="center" vertical="center"/>
    </xf>
    <xf numFmtId="0" fontId="14" fillId="5" borderId="66" xfId="11" applyFont="1" applyFill="1" applyBorder="1" applyAlignment="1">
      <alignment horizontal="center" vertical="center"/>
    </xf>
    <xf numFmtId="0" fontId="14" fillId="0" borderId="46" xfId="11" applyFont="1" applyFill="1" applyBorder="1" applyAlignment="1">
      <alignment horizontal="center" vertical="center"/>
    </xf>
    <xf numFmtId="0" fontId="14" fillId="0" borderId="48" xfId="11" applyFont="1" applyFill="1" applyBorder="1" applyAlignment="1">
      <alignment horizontal="center" vertical="center"/>
    </xf>
    <xf numFmtId="0" fontId="14" fillId="0" borderId="65" xfId="11" applyFont="1" applyBorder="1"/>
    <xf numFmtId="0" fontId="14" fillId="0" borderId="47" xfId="11" applyFont="1" applyBorder="1"/>
    <xf numFmtId="0" fontId="14" fillId="0" borderId="67" xfId="11" applyFont="1" applyBorder="1" applyAlignment="1">
      <alignment vertical="center" wrapText="1"/>
    </xf>
    <xf numFmtId="164" fontId="14" fillId="5" borderId="36" xfId="11" applyNumberFormat="1" applyFont="1" applyFill="1" applyBorder="1" applyAlignment="1">
      <alignment horizontal="center" vertical="center"/>
    </xf>
    <xf numFmtId="0" fontId="14" fillId="0" borderId="62" xfId="11" applyFont="1" applyBorder="1" applyAlignment="1">
      <alignment vertical="center" wrapText="1"/>
    </xf>
    <xf numFmtId="0" fontId="14" fillId="0" borderId="68" xfId="11" applyFont="1" applyBorder="1" applyAlignment="1">
      <alignment vertical="center" wrapText="1"/>
    </xf>
    <xf numFmtId="164" fontId="14" fillId="0" borderId="56" xfId="11" applyNumberFormat="1" applyFont="1" applyFill="1" applyBorder="1" applyAlignment="1">
      <alignment horizontal="center" vertical="center"/>
    </xf>
    <xf numFmtId="164" fontId="14" fillId="0" borderId="57" xfId="11" applyNumberFormat="1" applyFont="1" applyBorder="1" applyAlignment="1">
      <alignment horizontal="center" vertical="center"/>
    </xf>
    <xf numFmtId="0" fontId="14" fillId="5" borderId="137" xfId="11" applyFont="1" applyFill="1" applyBorder="1" applyAlignment="1">
      <alignment horizontal="center" vertical="center"/>
    </xf>
    <xf numFmtId="0" fontId="14" fillId="0" borderId="58" xfId="11" applyFont="1" applyFill="1" applyBorder="1" applyAlignment="1">
      <alignment horizontal="center" vertical="center"/>
    </xf>
    <xf numFmtId="0" fontId="14" fillId="0" borderId="56" xfId="11" applyFont="1" applyFill="1" applyBorder="1" applyAlignment="1">
      <alignment horizontal="center" vertical="center"/>
    </xf>
    <xf numFmtId="0" fontId="14" fillId="0" borderId="69" xfId="11" applyFont="1" applyBorder="1" applyAlignment="1">
      <alignment vertical="center" wrapText="1"/>
    </xf>
    <xf numFmtId="164" fontId="14" fillId="4" borderId="99" xfId="11" applyNumberFormat="1" applyFont="1" applyFill="1" applyBorder="1" applyAlignment="1">
      <alignment horizontal="center" vertical="center"/>
    </xf>
    <xf numFmtId="164" fontId="14" fillId="4" borderId="70" xfId="11" applyNumberFormat="1" applyFont="1" applyFill="1" applyBorder="1" applyAlignment="1">
      <alignment horizontal="center" vertical="center"/>
    </xf>
    <xf numFmtId="164" fontId="14" fillId="4" borderId="120" xfId="11" applyNumberFormat="1" applyFont="1" applyFill="1" applyBorder="1" applyAlignment="1">
      <alignment horizontal="center" vertical="center"/>
    </xf>
    <xf numFmtId="164" fontId="14" fillId="4" borderId="138" xfId="11" applyNumberFormat="1" applyFont="1" applyFill="1" applyBorder="1" applyAlignment="1">
      <alignment horizontal="center" vertical="center"/>
    </xf>
    <xf numFmtId="0" fontId="14" fillId="4" borderId="64" xfId="11" applyFont="1" applyFill="1" applyBorder="1" applyAlignment="1">
      <alignment horizontal="center" vertical="center" wrapText="1"/>
    </xf>
    <xf numFmtId="0" fontId="13" fillId="0" borderId="44" xfId="11" applyFont="1" applyBorder="1" applyAlignment="1">
      <alignment horizontal="center" vertical="center" wrapText="1"/>
    </xf>
    <xf numFmtId="0" fontId="13" fillId="0" borderId="41" xfId="11" applyFont="1" applyBorder="1" applyAlignment="1">
      <alignment horizontal="center" vertical="center" wrapText="1"/>
    </xf>
    <xf numFmtId="0" fontId="13" fillId="0" borderId="63" xfId="11" applyFont="1" applyBorder="1" applyAlignment="1">
      <alignment horizontal="center" vertical="center" wrapText="1"/>
    </xf>
    <xf numFmtId="0" fontId="13" fillId="0" borderId="40" xfId="11" applyFont="1" applyBorder="1" applyAlignment="1">
      <alignment horizontal="center" vertical="center" wrapText="1"/>
    </xf>
    <xf numFmtId="0" fontId="13" fillId="0" borderId="42" xfId="11" applyFont="1" applyBorder="1" applyAlignment="1">
      <alignment horizontal="center" vertical="center" wrapText="1"/>
    </xf>
    <xf numFmtId="0" fontId="3" fillId="0" borderId="0" xfId="11" applyFont="1" applyAlignment="1">
      <alignment horizontal="center"/>
    </xf>
    <xf numFmtId="0" fontId="10" fillId="0" borderId="0" xfId="11" applyFont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73" xfId="0" applyFont="1" applyBorder="1" applyAlignment="1">
      <alignment horizontal="center"/>
    </xf>
    <xf numFmtId="164" fontId="21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64" fontId="21" fillId="0" borderId="14" xfId="0" applyNumberFormat="1" applyFont="1" applyBorder="1" applyAlignment="1">
      <alignment horizontal="center"/>
    </xf>
    <xf numFmtId="164" fontId="21" fillId="0" borderId="19" xfId="0" applyNumberFormat="1" applyFont="1" applyBorder="1" applyAlignment="1">
      <alignment horizontal="center"/>
    </xf>
    <xf numFmtId="0" fontId="45" fillId="0" borderId="0" xfId="0" applyFont="1"/>
    <xf numFmtId="0" fontId="13" fillId="0" borderId="87" xfId="0" applyFont="1" applyBorder="1" applyAlignment="1">
      <alignment horizontal="center" vertical="center" wrapText="1"/>
    </xf>
    <xf numFmtId="0" fontId="13" fillId="0" borderId="141" xfId="0" applyFont="1" applyBorder="1" applyAlignment="1">
      <alignment horizontal="center" vertical="center" wrapText="1"/>
    </xf>
    <xf numFmtId="0" fontId="11" fillId="4" borderId="88" xfId="0" applyFont="1" applyFill="1" applyBorder="1" applyAlignment="1">
      <alignment horizontal="center" vertical="center" wrapText="1"/>
    </xf>
    <xf numFmtId="0" fontId="11" fillId="4" borderId="89" xfId="0" applyFont="1" applyFill="1" applyBorder="1" applyAlignment="1">
      <alignment horizontal="center" vertical="center" wrapText="1"/>
    </xf>
    <xf numFmtId="0" fontId="11" fillId="4" borderId="140" xfId="0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51" xfId="0" applyFont="1" applyFill="1" applyBorder="1" applyAlignment="1">
      <alignment horizontal="center"/>
    </xf>
    <xf numFmtId="0" fontId="14" fillId="0" borderId="87" xfId="0" applyFont="1" applyFill="1" applyBorder="1" applyAlignment="1">
      <alignment horizontal="center"/>
    </xf>
    <xf numFmtId="164" fontId="14" fillId="0" borderId="20" xfId="0" applyNumberFormat="1" applyFont="1" applyBorder="1" applyAlignment="1">
      <alignment horizontal="center"/>
    </xf>
    <xf numFmtId="0" fontId="14" fillId="0" borderId="32" xfId="0" applyFont="1" applyFill="1" applyBorder="1" applyAlignment="1">
      <alignment horizontal="center"/>
    </xf>
    <xf numFmtId="0" fontId="14" fillId="0" borderId="90" xfId="0" applyFont="1" applyFill="1" applyBorder="1" applyAlignment="1">
      <alignment horizontal="center"/>
    </xf>
    <xf numFmtId="0" fontId="3" fillId="0" borderId="0" xfId="0" applyFont="1"/>
    <xf numFmtId="0" fontId="11" fillId="4" borderId="88" xfId="0" applyFont="1" applyFill="1" applyBorder="1" applyAlignment="1">
      <alignment horizontal="center"/>
    </xf>
    <xf numFmtId="0" fontId="11" fillId="4" borderId="89" xfId="0" applyFont="1" applyFill="1" applyBorder="1" applyAlignment="1">
      <alignment horizontal="center"/>
    </xf>
    <xf numFmtId="0" fontId="11" fillId="4" borderId="140" xfId="0" applyFont="1" applyFill="1" applyBorder="1" applyAlignment="1">
      <alignment horizontal="center"/>
    </xf>
    <xf numFmtId="0" fontId="14" fillId="0" borderId="91" xfId="0" applyFont="1" applyFill="1" applyBorder="1" applyAlignment="1">
      <alignment horizontal="center"/>
    </xf>
    <xf numFmtId="0" fontId="14" fillId="0" borderId="78" xfId="0" applyFont="1" applyFill="1" applyBorder="1" applyAlignment="1">
      <alignment horizontal="center"/>
    </xf>
    <xf numFmtId="164" fontId="14" fillId="0" borderId="112" xfId="0" applyNumberFormat="1" applyFont="1" applyBorder="1" applyAlignment="1">
      <alignment horizontal="center"/>
    </xf>
    <xf numFmtId="0" fontId="14" fillId="4" borderId="81" xfId="0" applyFont="1" applyFill="1" applyBorder="1" applyAlignment="1">
      <alignment horizontal="center"/>
    </xf>
    <xf numFmtId="0" fontId="14" fillId="4" borderId="142" xfId="0" applyFont="1" applyFill="1" applyBorder="1" applyAlignment="1">
      <alignment horizontal="center"/>
    </xf>
    <xf numFmtId="0" fontId="14" fillId="0" borderId="112" xfId="0" applyFont="1" applyFill="1" applyBorder="1" applyAlignment="1">
      <alignment horizontal="center"/>
    </xf>
    <xf numFmtId="0" fontId="14" fillId="0" borderId="111" xfId="0" applyFont="1" applyFill="1" applyBorder="1" applyAlignment="1">
      <alignment horizontal="center"/>
    </xf>
    <xf numFmtId="0" fontId="11" fillId="4" borderId="76" xfId="0" applyFont="1" applyFill="1" applyBorder="1" applyAlignment="1">
      <alignment horizontal="center"/>
    </xf>
    <xf numFmtId="0" fontId="11" fillId="4" borderId="108" xfId="0" applyFont="1" applyFill="1" applyBorder="1" applyAlignment="1">
      <alignment horizontal="center"/>
    </xf>
    <xf numFmtId="0" fontId="14" fillId="0" borderId="113" xfId="0" applyFont="1" applyFill="1" applyBorder="1" applyAlignment="1">
      <alignment horizontal="center"/>
    </xf>
    <xf numFmtId="0" fontId="11" fillId="4" borderId="76" xfId="0" applyFont="1" applyFill="1" applyBorder="1" applyAlignment="1">
      <alignment horizontal="center" vertical="center" wrapText="1"/>
    </xf>
    <xf numFmtId="0" fontId="11" fillId="4" borderId="10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centerContinuous"/>
    </xf>
    <xf numFmtId="0" fontId="17" fillId="4" borderId="81" xfId="0" applyFont="1" applyFill="1" applyBorder="1" applyAlignment="1">
      <alignment horizontal="centerContinuous"/>
    </xf>
    <xf numFmtId="0" fontId="17" fillId="4" borderId="22" xfId="0" applyFont="1" applyFill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93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20" xfId="0" applyFont="1" applyBorder="1" applyAlignment="1">
      <alignment horizontal="left"/>
    </xf>
    <xf numFmtId="0" fontId="17" fillId="0" borderId="37" xfId="0" applyFont="1" applyBorder="1"/>
    <xf numFmtId="0" fontId="17" fillId="0" borderId="20" xfId="0" applyFont="1" applyBorder="1"/>
    <xf numFmtId="0" fontId="17" fillId="0" borderId="0" xfId="0" applyFont="1" applyBorder="1"/>
    <xf numFmtId="0" fontId="17" fillId="0" borderId="18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4" borderId="9" xfId="0" applyFont="1" applyFill="1" applyBorder="1" applyAlignment="1">
      <alignment horizontal="centerContinuous"/>
    </xf>
    <xf numFmtId="0" fontId="17" fillId="4" borderId="76" xfId="0" applyFont="1" applyFill="1" applyBorder="1" applyAlignment="1">
      <alignment horizontal="centerContinuous"/>
    </xf>
    <xf numFmtId="0" fontId="17" fillId="4" borderId="16" xfId="0" applyFont="1" applyFill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94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79" xfId="0" applyFont="1" applyBorder="1"/>
    <xf numFmtId="0" fontId="17" fillId="0" borderId="95" xfId="0" applyFont="1" applyBorder="1"/>
    <xf numFmtId="0" fontId="17" fillId="0" borderId="12" xfId="0" applyFont="1" applyBorder="1" applyAlignment="1">
      <alignment horizontal="center" vertical="center"/>
    </xf>
    <xf numFmtId="0" fontId="17" fillId="0" borderId="72" xfId="0" applyFont="1" applyBorder="1" applyAlignment="1">
      <alignment horizontal="center" vertical="center"/>
    </xf>
    <xf numFmtId="0" fontId="17" fillId="0" borderId="75" xfId="0" applyFont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0" fillId="0" borderId="91" xfId="0" applyFont="1" applyBorder="1" applyAlignment="1">
      <alignment horizontal="center" vertical="center" wrapText="1"/>
    </xf>
    <xf numFmtId="0" fontId="0" fillId="0" borderId="126" xfId="0" applyFont="1" applyBorder="1" applyAlignment="1">
      <alignment horizontal="center" vertical="center" wrapText="1"/>
    </xf>
    <xf numFmtId="0" fontId="11" fillId="0" borderId="0" xfId="0" applyFont="1"/>
    <xf numFmtId="0" fontId="50" fillId="4" borderId="15" xfId="0" applyFont="1" applyFill="1" applyBorder="1" applyAlignment="1">
      <alignment horizontal="center" vertical="center"/>
    </xf>
    <xf numFmtId="0" fontId="50" fillId="9" borderId="15" xfId="0" applyFont="1" applyFill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7" fillId="9" borderId="71" xfId="0" applyFont="1" applyFill="1" applyBorder="1" applyAlignment="1">
      <alignment horizontal="center" vertical="center"/>
    </xf>
    <xf numFmtId="0" fontId="7" fillId="6" borderId="71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9" borderId="17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9" borderId="18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50" fillId="4" borderId="71" xfId="0" applyFont="1" applyFill="1" applyBorder="1" applyAlignment="1">
      <alignment horizontal="center" vertical="center"/>
    </xf>
    <xf numFmtId="0" fontId="50" fillId="9" borderId="71" xfId="0" applyFont="1" applyFill="1" applyBorder="1" applyAlignment="1">
      <alignment horizontal="center" vertical="center"/>
    </xf>
    <xf numFmtId="0" fontId="50" fillId="4" borderId="19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9" borderId="15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9" borderId="21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9" borderId="17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9" borderId="22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9" borderId="16" xfId="0" applyFont="1" applyFill="1" applyBorder="1" applyAlignment="1">
      <alignment horizontal="center" vertical="center"/>
    </xf>
    <xf numFmtId="0" fontId="7" fillId="0" borderId="75" xfId="0" applyFont="1" applyBorder="1" applyAlignment="1">
      <alignment horizontal="center" vertical="center"/>
    </xf>
    <xf numFmtId="0" fontId="7" fillId="9" borderId="72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7" fillId="0" borderId="77" xfId="0" applyFont="1" applyBorder="1" applyAlignment="1">
      <alignment horizontal="center" vertical="center"/>
    </xf>
    <xf numFmtId="0" fontId="7" fillId="9" borderId="21" xfId="0" applyFont="1" applyFill="1" applyBorder="1" applyAlignment="1">
      <alignment horizontal="center" vertical="center" wrapText="1"/>
    </xf>
    <xf numFmtId="0" fontId="7" fillId="0" borderId="78" xfId="0" applyFont="1" applyBorder="1" applyAlignment="1">
      <alignment horizontal="center" vertical="center"/>
    </xf>
    <xf numFmtId="0" fontId="7" fillId="9" borderId="18" xfId="0" applyFont="1" applyFill="1" applyBorder="1" applyAlignment="1">
      <alignment horizontal="center" vertical="center" wrapText="1"/>
    </xf>
    <xf numFmtId="0" fontId="50" fillId="4" borderId="15" xfId="0" applyFont="1" applyFill="1" applyBorder="1" applyAlignment="1">
      <alignment horizontal="center" vertical="center" wrapText="1"/>
    </xf>
    <xf numFmtId="0" fontId="50" fillId="4" borderId="76" xfId="0" applyFont="1" applyFill="1" applyBorder="1" applyAlignment="1">
      <alignment horizontal="center" vertical="center" wrapText="1"/>
    </xf>
    <xf numFmtId="0" fontId="50" fillId="9" borderId="15" xfId="0" applyFont="1" applyFill="1" applyBorder="1" applyAlignment="1">
      <alignment horizontal="center" vertical="center" wrapText="1"/>
    </xf>
    <xf numFmtId="0" fontId="7" fillId="6" borderId="77" xfId="0" applyFont="1" applyFill="1" applyBorder="1" applyAlignment="1">
      <alignment horizontal="center" vertical="center"/>
    </xf>
    <xf numFmtId="0" fontId="7" fillId="6" borderId="78" xfId="0" applyFont="1" applyFill="1" applyBorder="1" applyAlignment="1">
      <alignment horizontal="center" vertical="center"/>
    </xf>
    <xf numFmtId="0" fontId="0" fillId="0" borderId="127" xfId="0" applyFont="1" applyBorder="1" applyAlignment="1">
      <alignment horizontal="center" vertical="center" wrapText="1"/>
    </xf>
    <xf numFmtId="41" fontId="0" fillId="0" borderId="86" xfId="0" applyNumberFormat="1" applyFont="1" applyBorder="1" applyAlignment="1">
      <alignment horizontal="center" vertical="center"/>
    </xf>
    <xf numFmtId="41" fontId="0" fillId="0" borderId="31" xfId="0" applyNumberFormat="1" applyFont="1" applyBorder="1" applyAlignment="1">
      <alignment horizontal="center" vertical="center"/>
    </xf>
    <xf numFmtId="41" fontId="0" fillId="0" borderId="65" xfId="0" applyNumberFormat="1" applyFont="1" applyBorder="1" applyAlignment="1">
      <alignment horizontal="center" vertical="center"/>
    </xf>
    <xf numFmtId="41" fontId="3" fillId="10" borderId="132" xfId="0" applyNumberFormat="1" applyFont="1" applyFill="1" applyBorder="1" applyAlignment="1">
      <alignment horizontal="center" vertical="center"/>
    </xf>
    <xf numFmtId="164" fontId="3" fillId="10" borderId="127" xfId="0" applyNumberFormat="1" applyFont="1" applyFill="1" applyBorder="1" applyAlignment="1">
      <alignment horizontal="center" vertical="center"/>
    </xf>
    <xf numFmtId="0" fontId="0" fillId="0" borderId="134" xfId="0" applyFont="1" applyBorder="1" applyAlignment="1">
      <alignment horizontal="center" vertical="center" wrapText="1"/>
    </xf>
    <xf numFmtId="41" fontId="0" fillId="0" borderId="39" xfId="0" applyNumberFormat="1" applyFont="1" applyBorder="1" applyAlignment="1">
      <alignment horizontal="center" vertical="center"/>
    </xf>
    <xf numFmtId="41" fontId="0" fillId="0" borderId="32" xfId="0" applyNumberFormat="1" applyFont="1" applyBorder="1" applyAlignment="1">
      <alignment horizontal="center" vertical="center"/>
    </xf>
    <xf numFmtId="41" fontId="0" fillId="0" borderId="66" xfId="0" applyNumberFormat="1" applyFont="1" applyBorder="1" applyAlignment="1">
      <alignment horizontal="center" vertical="center"/>
    </xf>
    <xf numFmtId="0" fontId="13" fillId="0" borderId="99" xfId="0" applyFont="1" applyBorder="1" applyAlignment="1">
      <alignment horizontal="center" vertical="center" wrapText="1"/>
    </xf>
    <xf numFmtId="49" fontId="14" fillId="0" borderId="68" xfId="0" applyNumberFormat="1" applyFont="1" applyBorder="1" applyAlignment="1">
      <alignment horizontal="center"/>
    </xf>
    <xf numFmtId="49" fontId="23" fillId="0" borderId="60" xfId="0" applyNumberFormat="1" applyFont="1" applyBorder="1"/>
    <xf numFmtId="0" fontId="11" fillId="0" borderId="60" xfId="0" applyFont="1" applyFill="1" applyBorder="1" applyAlignment="1">
      <alignment horizontal="left" vertical="center"/>
    </xf>
    <xf numFmtId="0" fontId="11" fillId="0" borderId="64" xfId="0" applyFont="1" applyFill="1" applyBorder="1" applyAlignment="1">
      <alignment horizontal="left" vertical="center"/>
    </xf>
    <xf numFmtId="0" fontId="14" fillId="0" borderId="122" xfId="0" applyFont="1" applyBorder="1"/>
    <xf numFmtId="0" fontId="14" fillId="0" borderId="61" xfId="0" applyFont="1" applyBorder="1"/>
    <xf numFmtId="0" fontId="14" fillId="0" borderId="68" xfId="0" applyFont="1" applyFill="1" applyBorder="1"/>
    <xf numFmtId="0" fontId="14" fillId="0" borderId="61" xfId="0" applyFont="1" applyFill="1" applyBorder="1"/>
    <xf numFmtId="0" fontId="14" fillId="0" borderId="67" xfId="0" applyFont="1" applyBorder="1"/>
    <xf numFmtId="0" fontId="14" fillId="0" borderId="62" xfId="0" applyFont="1" applyBorder="1"/>
    <xf numFmtId="0" fontId="14" fillId="0" borderId="62" xfId="0" applyFont="1" applyFill="1" applyBorder="1"/>
    <xf numFmtId="0" fontId="14" fillId="0" borderId="60" xfId="0" applyFont="1" applyBorder="1"/>
    <xf numFmtId="0" fontId="17" fillId="0" borderId="73" xfId="0" applyFont="1" applyBorder="1" applyAlignment="1">
      <alignment horizontal="centerContinuous"/>
    </xf>
    <xf numFmtId="0" fontId="17" fillId="0" borderId="10" xfId="0" applyFont="1" applyBorder="1" applyAlignment="1">
      <alignment horizontal="centerContinuous"/>
    </xf>
    <xf numFmtId="0" fontId="48" fillId="0" borderId="10" xfId="0" applyFont="1" applyBorder="1" applyAlignment="1">
      <alignment horizontal="center"/>
    </xf>
    <xf numFmtId="0" fontId="48" fillId="0" borderId="14" xfId="0" applyFont="1" applyBorder="1" applyAlignment="1">
      <alignment horizontal="center"/>
    </xf>
    <xf numFmtId="0" fontId="11" fillId="0" borderId="10" xfId="0" applyFont="1" applyBorder="1" applyAlignment="1">
      <alignment wrapText="1"/>
    </xf>
    <xf numFmtId="0" fontId="11" fillId="0" borderId="14" xfId="0" applyFont="1" applyBorder="1" applyAlignment="1">
      <alignment wrapText="1"/>
    </xf>
    <xf numFmtId="0" fontId="11" fillId="0" borderId="73" xfId="0" applyFont="1" applyBorder="1" applyAlignment="1">
      <alignment wrapText="1"/>
    </xf>
    <xf numFmtId="49" fontId="23" fillId="0" borderId="68" xfId="0" applyNumberFormat="1" applyFont="1" applyBorder="1"/>
    <xf numFmtId="0" fontId="10" fillId="4" borderId="64" xfId="0" applyFont="1" applyFill="1" applyBorder="1"/>
    <xf numFmtId="0" fontId="10" fillId="0" borderId="62" xfId="0" applyFont="1" applyBorder="1"/>
    <xf numFmtId="0" fontId="10" fillId="0" borderId="61" xfId="0" applyFont="1" applyBorder="1"/>
    <xf numFmtId="0" fontId="10" fillId="0" borderId="68" xfId="0" applyFont="1" applyBorder="1"/>
    <xf numFmtId="0" fontId="10" fillId="0" borderId="61" xfId="0" applyFont="1" applyFill="1" applyBorder="1"/>
    <xf numFmtId="0" fontId="10" fillId="0" borderId="143" xfId="0" applyFont="1" applyBorder="1"/>
    <xf numFmtId="0" fontId="14" fillId="4" borderId="64" xfId="0" applyFont="1" applyFill="1" applyBorder="1" applyAlignment="1">
      <alignment horizontal="center" vertical="center" wrapText="1"/>
    </xf>
    <xf numFmtId="0" fontId="14" fillId="4" borderId="64" xfId="0" applyFont="1" applyFill="1" applyBorder="1" applyAlignment="1">
      <alignment vertical="center" wrapText="1"/>
    </xf>
    <xf numFmtId="0" fontId="14" fillId="8" borderId="44" xfId="0" applyFont="1" applyFill="1" applyBorder="1" applyAlignment="1">
      <alignment horizontal="center" vertical="center"/>
    </xf>
    <xf numFmtId="0" fontId="14" fillId="0" borderId="136" xfId="0" applyFont="1" applyFill="1" applyBorder="1" applyAlignment="1">
      <alignment horizontal="center" vertical="center"/>
    </xf>
    <xf numFmtId="0" fontId="13" fillId="0" borderId="88" xfId="0" applyFont="1" applyBorder="1" applyAlignment="1">
      <alignment horizontal="center"/>
    </xf>
    <xf numFmtId="168" fontId="11" fillId="0" borderId="58" xfId="0" applyNumberFormat="1" applyFont="1" applyFill="1" applyBorder="1" applyAlignment="1">
      <alignment horizontal="center" vertical="center"/>
    </xf>
    <xf numFmtId="168" fontId="11" fillId="0" borderId="30" xfId="0" applyNumberFormat="1" applyFont="1" applyFill="1" applyBorder="1" applyAlignment="1">
      <alignment horizontal="center" vertical="center"/>
    </xf>
    <xf numFmtId="168" fontId="11" fillId="0" borderId="121" xfId="0" applyNumberFormat="1" applyFont="1" applyFill="1" applyBorder="1" applyAlignment="1">
      <alignment horizontal="center" vertical="center"/>
    </xf>
    <xf numFmtId="0" fontId="10" fillId="11" borderId="2" xfId="0" applyFont="1" applyFill="1" applyBorder="1" applyAlignment="1">
      <alignment horizontal="center"/>
    </xf>
    <xf numFmtId="0" fontId="10" fillId="10" borderId="3" xfId="0" applyFont="1" applyFill="1" applyBorder="1" applyAlignment="1">
      <alignment horizontal="center"/>
    </xf>
    <xf numFmtId="0" fontId="12" fillId="0" borderId="20" xfId="0" applyFont="1" applyBorder="1"/>
    <xf numFmtId="0" fontId="49" fillId="0" borderId="20" xfId="0" applyFont="1" applyBorder="1"/>
    <xf numFmtId="0" fontId="17" fillId="0" borderId="20" xfId="0" applyFont="1" applyBorder="1" applyAlignment="1">
      <alignment horizontal="left" vertical="center" wrapText="1"/>
    </xf>
    <xf numFmtId="164" fontId="21" fillId="0" borderId="0" xfId="0" applyNumberFormat="1" applyFont="1" applyBorder="1" applyAlignment="1">
      <alignment horizontal="center"/>
    </xf>
    <xf numFmtId="164" fontId="21" fillId="0" borderId="2" xfId="0" applyNumberFormat="1" applyFont="1" applyBorder="1" applyAlignment="1">
      <alignment horizontal="center"/>
    </xf>
    <xf numFmtId="164" fontId="21" fillId="0" borderId="81" xfId="0" applyNumberFormat="1" applyFont="1" applyBorder="1" applyAlignment="1">
      <alignment horizontal="center"/>
    </xf>
    <xf numFmtId="41" fontId="3" fillId="10" borderId="32" xfId="0" applyNumberFormat="1" applyFont="1" applyFill="1" applyBorder="1" applyAlignment="1">
      <alignment horizontal="center" vertical="center"/>
    </xf>
    <xf numFmtId="41" fontId="3" fillId="10" borderId="66" xfId="0" applyNumberFormat="1" applyFont="1" applyFill="1" applyBorder="1" applyAlignment="1">
      <alignment horizontal="center" vertical="center"/>
    </xf>
    <xf numFmtId="0" fontId="0" fillId="0" borderId="37" xfId="0" applyFont="1" applyBorder="1"/>
    <xf numFmtId="0" fontId="0" fillId="0" borderId="20" xfId="0" applyFont="1" applyBorder="1"/>
    <xf numFmtId="0" fontId="0" fillId="0" borderId="20" xfId="0" applyFont="1" applyBorder="1" applyAlignment="1">
      <alignment horizontal="left" vertical="center" wrapText="1"/>
    </xf>
    <xf numFmtId="0" fontId="13" fillId="0" borderId="44" xfId="0" applyFont="1" applyBorder="1" applyAlignment="1">
      <alignment horizontal="center" vertical="center" wrapText="1"/>
    </xf>
    <xf numFmtId="0" fontId="14" fillId="0" borderId="144" xfId="0" applyFont="1" applyFill="1" applyBorder="1" applyAlignment="1">
      <alignment horizontal="center" vertical="center"/>
    </xf>
    <xf numFmtId="0" fontId="14" fillId="8" borderId="146" xfId="0" applyFont="1" applyFill="1" applyBorder="1" applyAlignment="1">
      <alignment horizontal="center" vertical="center"/>
    </xf>
    <xf numFmtId="0" fontId="14" fillId="0" borderId="147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72" xfId="0" applyFont="1" applyFill="1" applyBorder="1" applyAlignment="1">
      <alignment horizontal="center" vertical="center"/>
    </xf>
    <xf numFmtId="0" fontId="14" fillId="0" borderId="148" xfId="0" applyFont="1" applyFill="1" applyBorder="1" applyAlignment="1">
      <alignment horizontal="center" vertical="center"/>
    </xf>
    <xf numFmtId="1" fontId="36" fillId="4" borderId="15" xfId="0" applyNumberFormat="1" applyFont="1" applyFill="1" applyBorder="1" applyAlignment="1">
      <alignment horizontal="center" vertical="center"/>
    </xf>
    <xf numFmtId="164" fontId="11" fillId="0" borderId="149" xfId="0" applyNumberFormat="1" applyFont="1" applyBorder="1" applyAlignment="1">
      <alignment horizontal="center" vertical="center"/>
    </xf>
    <xf numFmtId="164" fontId="11" fillId="0" borderId="146" xfId="0" applyNumberFormat="1" applyFont="1" applyBorder="1" applyAlignment="1">
      <alignment horizontal="center" vertical="center"/>
    </xf>
    <xf numFmtId="164" fontId="14" fillId="0" borderId="150" xfId="0" applyNumberFormat="1" applyFont="1" applyBorder="1" applyAlignment="1">
      <alignment horizontal="center"/>
    </xf>
    <xf numFmtId="164" fontId="14" fillId="0" borderId="17" xfId="0" applyNumberFormat="1" applyFont="1" applyBorder="1" applyAlignment="1">
      <alignment horizontal="center"/>
    </xf>
    <xf numFmtId="164" fontId="14" fillId="0" borderId="16" xfId="0" applyNumberFormat="1" applyFont="1" applyBorder="1" applyAlignment="1">
      <alignment horizontal="center"/>
    </xf>
    <xf numFmtId="164" fontId="14" fillId="0" borderId="71" xfId="0" applyNumberFormat="1" applyFont="1" applyBorder="1" applyAlignment="1">
      <alignment horizontal="center"/>
    </xf>
    <xf numFmtId="164" fontId="14" fillId="0" borderId="17" xfId="0" applyNumberFormat="1" applyFont="1" applyFill="1" applyBorder="1" applyAlignment="1">
      <alignment horizontal="center"/>
    </xf>
    <xf numFmtId="164" fontId="11" fillId="0" borderId="17" xfId="0" applyNumberFormat="1" applyFont="1" applyBorder="1" applyAlignment="1">
      <alignment horizontal="center" vertical="center"/>
    </xf>
    <xf numFmtId="164" fontId="14" fillId="0" borderId="149" xfId="0" applyNumberFormat="1" applyFont="1" applyBorder="1" applyAlignment="1">
      <alignment horizontal="center"/>
    </xf>
    <xf numFmtId="0" fontId="17" fillId="4" borderId="15" xfId="0" applyFont="1" applyFill="1" applyBorder="1" applyAlignment="1">
      <alignment horizontal="centerContinuous"/>
    </xf>
    <xf numFmtId="0" fontId="17" fillId="0" borderId="17" xfId="0" applyFont="1" applyBorder="1" applyAlignment="1">
      <alignment horizontal="left"/>
    </xf>
    <xf numFmtId="0" fontId="17" fillId="0" borderId="71" xfId="0" applyFont="1" applyBorder="1"/>
    <xf numFmtId="0" fontId="17" fillId="0" borderId="17" xfId="0" applyFont="1" applyBorder="1"/>
    <xf numFmtId="0" fontId="17" fillId="0" borderId="16" xfId="0" applyFont="1" applyBorder="1"/>
    <xf numFmtId="0" fontId="17" fillId="0" borderId="22" xfId="0" applyFont="1" applyBorder="1"/>
    <xf numFmtId="0" fontId="17" fillId="0" borderId="72" xfId="0" applyFont="1" applyBorder="1"/>
    <xf numFmtId="0" fontId="11" fillId="0" borderId="16" xfId="0" applyFont="1" applyBorder="1" applyAlignment="1">
      <alignment horizontal="center" wrapText="1"/>
    </xf>
    <xf numFmtId="0" fontId="11" fillId="0" borderId="19" xfId="0" applyFont="1" applyBorder="1" applyAlignment="1">
      <alignment horizontal="center" wrapText="1"/>
    </xf>
    <xf numFmtId="0" fontId="11" fillId="0" borderId="22" xfId="0" applyFont="1" applyBorder="1" applyAlignment="1">
      <alignment horizontal="center" wrapText="1"/>
    </xf>
    <xf numFmtId="0" fontId="10" fillId="0" borderId="19" xfId="0" applyFont="1" applyFill="1" applyBorder="1" applyAlignment="1">
      <alignment horizontal="center"/>
    </xf>
    <xf numFmtId="164" fontId="10" fillId="4" borderId="146" xfId="0" applyNumberFormat="1" applyFont="1" applyFill="1" applyBorder="1" applyAlignment="1">
      <alignment horizontal="center"/>
    </xf>
    <xf numFmtId="164" fontId="10" fillId="0" borderId="71" xfId="0" applyNumberFormat="1" applyFont="1" applyFill="1" applyBorder="1" applyAlignment="1">
      <alignment horizontal="center"/>
    </xf>
    <xf numFmtId="164" fontId="10" fillId="0" borderId="16" xfId="0" applyNumberFormat="1" applyFont="1" applyFill="1" applyBorder="1" applyAlignment="1">
      <alignment horizontal="center"/>
    </xf>
    <xf numFmtId="164" fontId="10" fillId="0" borderId="17" xfId="0" applyNumberFormat="1" applyFont="1" applyFill="1" applyBorder="1" applyAlignment="1">
      <alignment horizontal="center"/>
    </xf>
    <xf numFmtId="0" fontId="0" fillId="0" borderId="21" xfId="0" applyFont="1" applyBorder="1" applyAlignment="1">
      <alignment wrapText="1"/>
    </xf>
    <xf numFmtId="0" fontId="0" fillId="0" borderId="17" xfId="0" applyFont="1" applyBorder="1" applyAlignment="1">
      <alignment wrapText="1"/>
    </xf>
    <xf numFmtId="0" fontId="0" fillId="0" borderId="17" xfId="0" applyFont="1" applyBorder="1" applyAlignment="1">
      <alignment vertical="top" wrapText="1"/>
    </xf>
    <xf numFmtId="0" fontId="13" fillId="0" borderId="145" xfId="11" applyFont="1" applyBorder="1" applyAlignment="1">
      <alignment horizontal="center" vertical="center" wrapText="1"/>
    </xf>
    <xf numFmtId="0" fontId="14" fillId="4" borderId="146" xfId="11" applyFont="1" applyFill="1" applyBorder="1" applyAlignment="1">
      <alignment horizontal="center" vertical="center"/>
    </xf>
    <xf numFmtId="0" fontId="14" fillId="0" borderId="147" xfId="11" applyFont="1" applyFill="1" applyBorder="1" applyAlignment="1">
      <alignment horizontal="center" vertical="center"/>
    </xf>
    <xf numFmtId="0" fontId="14" fillId="0" borderId="17" xfId="11" applyFont="1" applyFill="1" applyBorder="1" applyAlignment="1">
      <alignment horizontal="center" vertical="center"/>
    </xf>
    <xf numFmtId="0" fontId="14" fillId="0" borderId="71" xfId="11" applyFont="1" applyFill="1" applyBorder="1" applyAlignment="1">
      <alignment horizontal="center" vertical="center"/>
    </xf>
    <xf numFmtId="0" fontId="14" fillId="0" borderId="72" xfId="11" applyFont="1" applyFill="1" applyBorder="1" applyAlignment="1">
      <alignment horizontal="center" vertical="center"/>
    </xf>
    <xf numFmtId="0" fontId="14" fillId="0" borderId="148" xfId="11" applyFont="1" applyFill="1" applyBorder="1" applyAlignment="1">
      <alignment horizontal="center" vertical="center"/>
    </xf>
    <xf numFmtId="0" fontId="14" fillId="4" borderId="146" xfId="0" applyFont="1" applyFill="1" applyBorder="1" applyAlignment="1">
      <alignment horizontal="center" vertical="center"/>
    </xf>
    <xf numFmtId="0" fontId="14" fillId="0" borderId="71" xfId="0" applyFont="1" applyFill="1" applyBorder="1" applyAlignment="1">
      <alignment horizontal="center" vertical="center"/>
    </xf>
    <xf numFmtId="0" fontId="14" fillId="0" borderId="149" xfId="0" applyFont="1" applyFill="1" applyBorder="1" applyAlignment="1">
      <alignment horizontal="center" vertical="center"/>
    </xf>
    <xf numFmtId="0" fontId="15" fillId="0" borderId="0" xfId="0" applyFont="1" applyBorder="1"/>
    <xf numFmtId="0" fontId="14" fillId="0" borderId="69" xfId="0" applyFont="1" applyBorder="1" applyAlignment="1">
      <alignment horizontal="left" vertical="center" wrapText="1"/>
    </xf>
    <xf numFmtId="0" fontId="14" fillId="0" borderId="57" xfId="0" applyFont="1" applyFill="1" applyBorder="1" applyAlignment="1">
      <alignment horizontal="center" vertical="center"/>
    </xf>
    <xf numFmtId="0" fontId="5" fillId="0" borderId="0" xfId="11" applyBorder="1"/>
    <xf numFmtId="0" fontId="15" fillId="0" borderId="0" xfId="11" applyFont="1" applyBorder="1"/>
    <xf numFmtId="0" fontId="14" fillId="0" borderId="69" xfId="11" applyFont="1" applyBorder="1" applyAlignment="1">
      <alignment horizontal="left" vertical="center" wrapText="1"/>
    </xf>
    <xf numFmtId="0" fontId="21" fillId="0" borderId="0" xfId="0" applyFont="1" applyBorder="1"/>
    <xf numFmtId="0" fontId="12" fillId="0" borderId="0" xfId="0" applyFont="1" applyBorder="1"/>
    <xf numFmtId="0" fontId="24" fillId="0" borderId="0" xfId="0" applyFont="1" applyBorder="1"/>
    <xf numFmtId="0" fontId="13" fillId="4" borderId="9" xfId="0" applyFont="1" applyFill="1" applyBorder="1" applyAlignment="1">
      <alignment horizontal="left"/>
    </xf>
    <xf numFmtId="0" fontId="13" fillId="4" borderId="5" xfId="0" applyFont="1" applyFill="1" applyBorder="1" applyAlignment="1">
      <alignment horizontal="center"/>
    </xf>
    <xf numFmtId="164" fontId="14" fillId="0" borderId="54" xfId="0" applyNumberFormat="1" applyFont="1" applyFill="1" applyBorder="1" applyAlignment="1">
      <alignment horizontal="center" vertical="center"/>
    </xf>
    <xf numFmtId="164" fontId="14" fillId="0" borderId="117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52" xfId="0" applyNumberFormat="1" applyFont="1" applyBorder="1" applyAlignment="1">
      <alignment horizontal="center" vertical="center"/>
    </xf>
    <xf numFmtId="0" fontId="14" fillId="8" borderId="122" xfId="0" applyFont="1" applyFill="1" applyBorder="1" applyAlignment="1">
      <alignment vertical="center" wrapText="1"/>
    </xf>
    <xf numFmtId="0" fontId="14" fillId="8" borderId="150" xfId="0" applyFont="1" applyFill="1" applyBorder="1" applyAlignment="1">
      <alignment horizontal="center" vertical="center"/>
    </xf>
    <xf numFmtId="0" fontId="14" fillId="8" borderId="85" xfId="0" applyFont="1" applyFill="1" applyBorder="1" applyAlignment="1">
      <alignment horizontal="center" vertical="center"/>
    </xf>
    <xf numFmtId="0" fontId="14" fillId="8" borderId="84" xfId="0" applyFont="1" applyFill="1" applyBorder="1" applyAlignment="1">
      <alignment horizontal="center" vertical="center"/>
    </xf>
    <xf numFmtId="164" fontId="14" fillId="8" borderId="117" xfId="0" applyNumberFormat="1" applyFont="1" applyFill="1" applyBorder="1" applyAlignment="1">
      <alignment horizontal="center" vertical="center"/>
    </xf>
    <xf numFmtId="0" fontId="14" fillId="8" borderId="151" xfId="0" applyFont="1" applyFill="1" applyBorder="1"/>
    <xf numFmtId="164" fontId="14" fillId="0" borderId="116" xfId="0" applyNumberFormat="1" applyFont="1" applyBorder="1" applyAlignment="1">
      <alignment horizontal="center" vertical="center"/>
    </xf>
    <xf numFmtId="0" fontId="13" fillId="0" borderId="152" xfId="0" applyFont="1" applyBorder="1" applyAlignment="1">
      <alignment horizontal="center" vertical="center" wrapText="1"/>
    </xf>
    <xf numFmtId="164" fontId="14" fillId="4" borderId="100" xfId="0" applyNumberFormat="1" applyFont="1" applyFill="1" applyBorder="1" applyAlignment="1">
      <alignment horizontal="center" vertical="center"/>
    </xf>
    <xf numFmtId="164" fontId="0" fillId="0" borderId="0" xfId="0" applyNumberFormat="1" applyBorder="1"/>
    <xf numFmtId="1" fontId="13" fillId="0" borderId="104" xfId="0" applyNumberFormat="1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1" fontId="13" fillId="0" borderId="1" xfId="0" applyNumberFormat="1" applyFont="1" applyFill="1" applyBorder="1" applyAlignment="1">
      <alignment horizontal="center"/>
    </xf>
    <xf numFmtId="1" fontId="13" fillId="0" borderId="104" xfId="0" applyNumberFormat="1" applyFont="1" applyFill="1" applyBorder="1" applyAlignment="1">
      <alignment horizontal="center"/>
    </xf>
    <xf numFmtId="1" fontId="13" fillId="0" borderId="35" xfId="0" applyNumberFormat="1" applyFont="1" applyBorder="1" applyAlignment="1">
      <alignment horizontal="center"/>
    </xf>
    <xf numFmtId="1" fontId="13" fillId="0" borderId="47" xfId="0" applyNumberFormat="1" applyFont="1" applyBorder="1" applyAlignment="1">
      <alignment horizontal="center"/>
    </xf>
    <xf numFmtId="1" fontId="13" fillId="4" borderId="107" xfId="0" applyNumberFormat="1" applyFont="1" applyFill="1" applyBorder="1" applyAlignment="1">
      <alignment horizontal="center"/>
    </xf>
    <xf numFmtId="1" fontId="36" fillId="4" borderId="5" xfId="0" applyNumberFormat="1" applyFont="1" applyFill="1" applyBorder="1" applyAlignment="1">
      <alignment horizontal="center" vertical="center"/>
    </xf>
    <xf numFmtId="1" fontId="36" fillId="4" borderId="89" xfId="0" applyNumberFormat="1" applyFont="1" applyFill="1" applyBorder="1" applyAlignment="1">
      <alignment horizontal="center" vertical="center"/>
    </xf>
    <xf numFmtId="0" fontId="13" fillId="0" borderId="89" xfId="0" applyFont="1" applyBorder="1" applyAlignment="1">
      <alignment horizontal="center"/>
    </xf>
    <xf numFmtId="1" fontId="13" fillId="4" borderId="5" xfId="0" applyNumberFormat="1" applyFont="1" applyFill="1" applyBorder="1" applyAlignment="1">
      <alignment horizontal="center"/>
    </xf>
    <xf numFmtId="1" fontId="13" fillId="0" borderId="82" xfId="0" applyNumberFormat="1" applyFont="1" applyBorder="1" applyAlignment="1">
      <alignment horizontal="center"/>
    </xf>
    <xf numFmtId="1" fontId="13" fillId="0" borderId="3" xfId="0" applyNumberFormat="1" applyFont="1" applyBorder="1" applyAlignment="1">
      <alignment horizontal="center"/>
    </xf>
    <xf numFmtId="1" fontId="13" fillId="0" borderId="3" xfId="0" applyNumberFormat="1" applyFont="1" applyFill="1" applyBorder="1" applyAlignment="1">
      <alignment horizontal="center"/>
    </xf>
    <xf numFmtId="1" fontId="13" fillId="0" borderId="75" xfId="0" applyNumberFormat="1" applyFont="1" applyFill="1" applyBorder="1" applyAlignment="1">
      <alignment horizontal="center"/>
    </xf>
    <xf numFmtId="1" fontId="13" fillId="0" borderId="75" xfId="0" applyNumberFormat="1" applyFont="1" applyBorder="1" applyAlignment="1">
      <alignment horizontal="center"/>
    </xf>
    <xf numFmtId="1" fontId="13" fillId="0" borderId="82" xfId="0" applyNumberFormat="1" applyFont="1" applyFill="1" applyBorder="1" applyAlignment="1">
      <alignment horizontal="center"/>
    </xf>
    <xf numFmtId="1" fontId="13" fillId="0" borderId="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4" fillId="0" borderId="22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1" fillId="0" borderId="7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79" xfId="0" applyFont="1" applyBorder="1" applyAlignment="1">
      <alignment horizontal="center" vertical="center" wrapText="1"/>
    </xf>
    <xf numFmtId="0" fontId="13" fillId="0" borderId="74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1" xfId="0" applyFont="1" applyBorder="1" applyAlignment="1">
      <alignment horizontal="center" vertical="center" wrapText="1"/>
    </xf>
    <xf numFmtId="0" fontId="14" fillId="0" borderId="83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119" xfId="0" applyFont="1" applyBorder="1" applyAlignment="1">
      <alignment horizontal="center" vertical="center" wrapText="1"/>
    </xf>
    <xf numFmtId="0" fontId="14" fillId="0" borderId="85" xfId="0" applyFont="1" applyBorder="1" applyAlignment="1">
      <alignment horizontal="center" vertical="center" wrapText="1"/>
    </xf>
    <xf numFmtId="0" fontId="14" fillId="0" borderId="122" xfId="0" applyFont="1" applyBorder="1" applyAlignment="1">
      <alignment horizontal="center" vertical="center" wrapText="1"/>
    </xf>
    <xf numFmtId="0" fontId="11" fillId="0" borderId="64" xfId="0" applyFont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0" fontId="13" fillId="0" borderId="122" xfId="0" applyFont="1" applyBorder="1" applyAlignment="1">
      <alignment horizontal="center" vertical="center" wrapText="1"/>
    </xf>
    <xf numFmtId="0" fontId="13" fillId="0" borderId="85" xfId="0" applyFont="1" applyBorder="1" applyAlignment="1">
      <alignment horizontal="center" vertical="center" wrapText="1"/>
    </xf>
    <xf numFmtId="0" fontId="13" fillId="0" borderId="68" xfId="0" applyFont="1" applyBorder="1" applyAlignment="1">
      <alignment horizontal="center" vertical="center" wrapText="1"/>
    </xf>
    <xf numFmtId="0" fontId="13" fillId="0" borderId="50" xfId="0" applyFont="1" applyBorder="1" applyAlignment="1">
      <alignment horizontal="center" vertical="center" wrapText="1"/>
    </xf>
    <xf numFmtId="0" fontId="13" fillId="0" borderId="99" xfId="0" applyFont="1" applyBorder="1" applyAlignment="1">
      <alignment horizontal="center" vertical="center" wrapText="1"/>
    </xf>
    <xf numFmtId="0" fontId="13" fillId="0" borderId="84" xfId="0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13" fillId="0" borderId="117" xfId="0" applyFont="1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116" xfId="0" applyBorder="1" applyAlignment="1">
      <alignment horizontal="center" vertical="center" wrapText="1"/>
    </xf>
    <xf numFmtId="0" fontId="0" fillId="0" borderId="120" xfId="0" applyBorder="1" applyAlignment="1">
      <alignment horizontal="center" vertical="center" wrapText="1"/>
    </xf>
    <xf numFmtId="0" fontId="13" fillId="0" borderId="122" xfId="0" applyFont="1" applyBorder="1" applyAlignment="1">
      <alignment horizontal="center" vertical="center"/>
    </xf>
    <xf numFmtId="0" fontId="13" fillId="0" borderId="119" xfId="0" applyFont="1" applyBorder="1" applyAlignment="1">
      <alignment horizontal="center" vertical="center"/>
    </xf>
    <xf numFmtId="0" fontId="13" fillId="0" borderId="85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/>
    </xf>
    <xf numFmtId="0" fontId="10" fillId="0" borderId="0" xfId="11" applyFont="1" applyAlignment="1">
      <alignment horizontal="center"/>
    </xf>
    <xf numFmtId="0" fontId="14" fillId="0" borderId="83" xfId="11" applyFont="1" applyBorder="1" applyAlignment="1">
      <alignment horizontal="center" vertical="center" wrapText="1"/>
    </xf>
    <xf numFmtId="0" fontId="14" fillId="0" borderId="53" xfId="11" applyFont="1" applyBorder="1" applyAlignment="1">
      <alignment horizontal="center" vertical="center" wrapText="1"/>
    </xf>
    <xf numFmtId="0" fontId="14" fillId="0" borderId="60" xfId="11" applyFont="1" applyBorder="1" applyAlignment="1">
      <alignment horizontal="center" vertical="center" wrapText="1"/>
    </xf>
    <xf numFmtId="0" fontId="11" fillId="0" borderId="119" xfId="11" applyFont="1" applyBorder="1" applyAlignment="1">
      <alignment horizontal="center" vertical="center" wrapText="1"/>
    </xf>
    <xf numFmtId="0" fontId="11" fillId="0" borderId="85" xfId="11" applyFont="1" applyBorder="1" applyAlignment="1">
      <alignment horizontal="center" vertical="center" wrapText="1"/>
    </xf>
    <xf numFmtId="0" fontId="11" fillId="0" borderId="122" xfId="11" applyFont="1" applyBorder="1" applyAlignment="1">
      <alignment horizontal="center" vertical="center" wrapText="1"/>
    </xf>
    <xf numFmtId="0" fontId="11" fillId="0" borderId="64" xfId="11" applyFont="1" applyBorder="1" applyAlignment="1">
      <alignment horizontal="center"/>
    </xf>
    <xf numFmtId="0" fontId="11" fillId="0" borderId="43" xfId="11" applyFont="1" applyBorder="1" applyAlignment="1">
      <alignment horizontal="center"/>
    </xf>
    <xf numFmtId="0" fontId="11" fillId="0" borderId="44" xfId="11" applyFont="1" applyBorder="1" applyAlignment="1">
      <alignment horizontal="center"/>
    </xf>
    <xf numFmtId="0" fontId="13" fillId="0" borderId="122" xfId="11" applyFont="1" applyBorder="1" applyAlignment="1">
      <alignment horizontal="center" vertical="center" wrapText="1"/>
    </xf>
    <xf numFmtId="0" fontId="13" fillId="0" borderId="85" xfId="11" applyFont="1" applyBorder="1" applyAlignment="1">
      <alignment horizontal="center" vertical="center" wrapText="1"/>
    </xf>
    <xf numFmtId="0" fontId="13" fillId="0" borderId="68" xfId="11" applyFont="1" applyBorder="1" applyAlignment="1">
      <alignment horizontal="center" vertical="center" wrapText="1"/>
    </xf>
    <xf numFmtId="0" fontId="13" fillId="0" borderId="50" xfId="11" applyFont="1" applyBorder="1" applyAlignment="1">
      <alignment horizontal="center" vertical="center" wrapText="1"/>
    </xf>
    <xf numFmtId="0" fontId="13" fillId="0" borderId="99" xfId="11" applyFont="1" applyBorder="1" applyAlignment="1">
      <alignment horizontal="center" vertical="center" wrapText="1"/>
    </xf>
    <xf numFmtId="0" fontId="13" fillId="0" borderId="84" xfId="11" applyFont="1" applyBorder="1" applyAlignment="1">
      <alignment horizontal="center" vertical="center" wrapText="1"/>
    </xf>
    <xf numFmtId="0" fontId="5" fillId="0" borderId="49" xfId="11" applyBorder="1" applyAlignment="1">
      <alignment horizontal="center" vertical="center" wrapText="1"/>
    </xf>
    <xf numFmtId="0" fontId="5" fillId="0" borderId="70" xfId="11" applyBorder="1" applyAlignment="1">
      <alignment horizontal="center" vertical="center" wrapText="1"/>
    </xf>
    <xf numFmtId="0" fontId="13" fillId="0" borderId="117" xfId="11" applyFont="1" applyBorder="1" applyAlignment="1">
      <alignment horizontal="center" vertical="center" wrapText="1"/>
    </xf>
    <xf numFmtId="0" fontId="5" fillId="0" borderId="59" xfId="11" applyBorder="1" applyAlignment="1">
      <alignment horizontal="center" vertical="center" wrapText="1"/>
    </xf>
    <xf numFmtId="0" fontId="5" fillId="0" borderId="116" xfId="11" applyBorder="1" applyAlignment="1">
      <alignment horizontal="center" vertical="center" wrapText="1"/>
    </xf>
    <xf numFmtId="0" fontId="5" fillId="0" borderId="120" xfId="11" applyBorder="1" applyAlignment="1">
      <alignment horizontal="center" vertical="center" wrapText="1"/>
    </xf>
    <xf numFmtId="0" fontId="13" fillId="0" borderId="122" xfId="11" applyFont="1" applyBorder="1" applyAlignment="1">
      <alignment horizontal="center" vertical="center"/>
    </xf>
    <xf numFmtId="0" fontId="13" fillId="0" borderId="119" xfId="11" applyFont="1" applyBorder="1" applyAlignment="1">
      <alignment horizontal="center" vertical="center"/>
    </xf>
    <xf numFmtId="0" fontId="13" fillId="0" borderId="85" xfId="11" applyFont="1" applyBorder="1" applyAlignment="1">
      <alignment horizontal="center" vertical="center"/>
    </xf>
    <xf numFmtId="0" fontId="13" fillId="0" borderId="68" xfId="11" applyFont="1" applyBorder="1" applyAlignment="1">
      <alignment horizontal="center" vertical="center"/>
    </xf>
    <xf numFmtId="0" fontId="13" fillId="0" borderId="0" xfId="11" applyFont="1" applyBorder="1" applyAlignment="1">
      <alignment horizontal="center" vertical="center"/>
    </xf>
    <xf numFmtId="0" fontId="13" fillId="0" borderId="50" xfId="11" applyFont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76" xfId="0" applyFont="1" applyFill="1" applyBorder="1" applyAlignment="1">
      <alignment horizontal="center" vertical="center" wrapText="1"/>
    </xf>
    <xf numFmtId="0" fontId="3" fillId="0" borderId="9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93" xfId="0" applyFont="1" applyBorder="1" applyAlignment="1">
      <alignment horizontal="left" wrapText="1"/>
    </xf>
    <xf numFmtId="0" fontId="3" fillId="0" borderId="91" xfId="0" applyFont="1" applyBorder="1" applyAlignment="1">
      <alignment horizontal="left" wrapText="1"/>
    </xf>
    <xf numFmtId="0" fontId="3" fillId="0" borderId="125" xfId="0" applyFont="1" applyBorder="1" applyAlignment="1">
      <alignment horizontal="left" wrapText="1"/>
    </xf>
    <xf numFmtId="0" fontId="3" fillId="0" borderId="126" xfId="0" applyFont="1" applyBorder="1" applyAlignment="1">
      <alignment horizontal="left" wrapText="1"/>
    </xf>
    <xf numFmtId="0" fontId="0" fillId="0" borderId="17" xfId="0" applyFont="1" applyBorder="1" applyAlignment="1">
      <alignment wrapText="1"/>
    </xf>
    <xf numFmtId="0" fontId="0" fillId="0" borderId="20" xfId="0" applyFont="1" applyBorder="1" applyAlignment="1">
      <alignment wrapText="1"/>
    </xf>
    <xf numFmtId="0" fontId="0" fillId="0" borderId="72" xfId="0" applyFont="1" applyBorder="1" applyAlignment="1">
      <alignment wrapText="1"/>
    </xf>
    <xf numFmtId="0" fontId="0" fillId="0" borderId="95" xfId="0" applyFont="1" applyBorder="1" applyAlignment="1">
      <alignment wrapText="1"/>
    </xf>
    <xf numFmtId="0" fontId="21" fillId="0" borderId="73" xfId="0" applyFont="1" applyBorder="1" applyAlignment="1">
      <alignment horizontal="center" vertical="center" textRotation="90" wrapText="1"/>
    </xf>
    <xf numFmtId="0" fontId="20" fillId="0" borderId="10" xfId="0" applyFont="1" applyBorder="1" applyAlignment="1">
      <alignment horizontal="center" vertical="center" textRotation="90" wrapText="1"/>
    </xf>
    <xf numFmtId="0" fontId="0" fillId="0" borderId="15" xfId="0" applyFont="1" applyBorder="1" applyAlignment="1">
      <alignment vertical="center" wrapText="1"/>
    </xf>
    <xf numFmtId="0" fontId="0" fillId="0" borderId="76" xfId="0" applyFont="1" applyBorder="1" applyAlignment="1">
      <alignment vertical="center" wrapText="1"/>
    </xf>
    <xf numFmtId="0" fontId="0" fillId="0" borderId="21" xfId="0" applyFont="1" applyBorder="1" applyAlignment="1">
      <alignment wrapText="1"/>
    </xf>
    <xf numFmtId="0" fontId="0" fillId="0" borderId="77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3" fillId="4" borderId="9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0" fillId="0" borderId="21" xfId="0" applyFont="1" applyBorder="1"/>
    <xf numFmtId="0" fontId="0" fillId="0" borderId="93" xfId="0" applyFont="1" applyBorder="1"/>
    <xf numFmtId="0" fontId="4" fillId="0" borderId="17" xfId="0" applyFont="1" applyBorder="1"/>
    <xf numFmtId="0" fontId="4" fillId="0" borderId="3" xfId="0" applyFont="1" applyBorder="1"/>
    <xf numFmtId="0" fontId="0" fillId="0" borderId="17" xfId="0" applyFont="1" applyBorder="1"/>
    <xf numFmtId="0" fontId="0" fillId="0" borderId="3" xfId="0" applyFont="1" applyBorder="1"/>
    <xf numFmtId="0" fontId="0" fillId="0" borderId="16" xfId="0" applyFont="1" applyBorder="1" applyAlignment="1">
      <alignment horizontal="center" vertical="center" textRotation="90" wrapText="1"/>
    </xf>
    <xf numFmtId="0" fontId="11" fillId="0" borderId="22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0" borderId="73" xfId="0" applyFont="1" applyBorder="1" applyAlignment="1">
      <alignment horizontal="center" vertical="center" textRotation="90"/>
    </xf>
    <xf numFmtId="0" fontId="4" fillId="0" borderId="10" xfId="0" applyFont="1" applyBorder="1" applyAlignment="1">
      <alignment horizontal="center" vertical="center" textRotation="90"/>
    </xf>
    <xf numFmtId="0" fontId="4" fillId="0" borderId="14" xfId="0" applyFont="1" applyBorder="1" applyAlignment="1">
      <alignment horizontal="center" vertical="center" textRotation="90"/>
    </xf>
    <xf numFmtId="0" fontId="0" fillId="0" borderId="71" xfId="0" applyFont="1" applyBorder="1" applyAlignment="1">
      <alignment wrapText="1"/>
    </xf>
    <xf numFmtId="0" fontId="0" fillId="0" borderId="37" xfId="0" applyFont="1" applyBorder="1" applyAlignment="1">
      <alignment wrapText="1"/>
    </xf>
    <xf numFmtId="0" fontId="11" fillId="6" borderId="22" xfId="0" applyFont="1" applyFill="1" applyBorder="1" applyAlignment="1">
      <alignment horizontal="center" vertical="center" wrapText="1"/>
    </xf>
    <xf numFmtId="0" fontId="20" fillId="6" borderId="16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wrapText="1"/>
    </xf>
    <xf numFmtId="0" fontId="0" fillId="0" borderId="78" xfId="0" applyFont="1" applyBorder="1" applyAlignment="1">
      <alignment wrapText="1"/>
    </xf>
    <xf numFmtId="0" fontId="11" fillId="9" borderId="22" xfId="0" applyFont="1" applyFill="1" applyBorder="1" applyAlignment="1">
      <alignment horizontal="center" vertical="center" wrapText="1"/>
    </xf>
    <xf numFmtId="0" fontId="20" fillId="9" borderId="16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0" fontId="10" fillId="0" borderId="73" xfId="0" applyFont="1" applyBorder="1" applyAlignment="1">
      <alignment horizontal="center" vertical="center" wrapText="1"/>
    </xf>
    <xf numFmtId="0" fontId="19" fillId="0" borderId="7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11" fillId="0" borderId="73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1" fillId="0" borderId="7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79" xfId="0" applyFont="1" applyBorder="1" applyAlignment="1">
      <alignment horizontal="center" vertical="center" wrapText="1"/>
    </xf>
    <xf numFmtId="0" fontId="11" fillId="0" borderId="74" xfId="0" applyFont="1" applyBorder="1" applyAlignment="1">
      <alignment horizontal="center" vertical="center" wrapText="1"/>
    </xf>
    <xf numFmtId="0" fontId="11" fillId="0" borderId="8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76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123" xfId="0" applyFont="1" applyBorder="1" applyAlignment="1">
      <alignment horizontal="center" vertical="center" wrapText="1"/>
    </xf>
    <xf numFmtId="0" fontId="0" fillId="0" borderId="124" xfId="0" applyFont="1" applyBorder="1" applyAlignment="1">
      <alignment horizontal="center" vertical="center" wrapText="1"/>
    </xf>
    <xf numFmtId="0" fontId="0" fillId="0" borderId="80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0" fillId="0" borderId="11" xfId="0" applyFont="1" applyBorder="1" applyAlignment="1">
      <alignment horizontal="center" vertical="center" textRotation="90"/>
    </xf>
    <xf numFmtId="0" fontId="0" fillId="0" borderId="11" xfId="0" applyFont="1" applyBorder="1" applyAlignment="1">
      <alignment horizontal="left" wrapText="1"/>
    </xf>
    <xf numFmtId="0" fontId="0" fillId="0" borderId="17" xfId="0" applyFont="1" applyBorder="1" applyAlignment="1">
      <alignment horizontal="left" wrapText="1"/>
    </xf>
    <xf numFmtId="0" fontId="0" fillId="0" borderId="90" xfId="0" applyFont="1" applyBorder="1" applyAlignment="1">
      <alignment horizontal="center" vertical="center" wrapText="1"/>
    </xf>
    <xf numFmtId="0" fontId="0" fillId="0" borderId="112" xfId="0" applyFont="1" applyBorder="1" applyAlignment="1">
      <alignment horizontal="center" vertical="center" wrapText="1"/>
    </xf>
    <xf numFmtId="0" fontId="0" fillId="0" borderId="91" xfId="0" applyFont="1" applyBorder="1" applyAlignment="1">
      <alignment horizontal="center" vertical="center" wrapText="1"/>
    </xf>
    <xf numFmtId="0" fontId="0" fillId="0" borderId="126" xfId="0" applyFont="1" applyBorder="1" applyAlignment="1">
      <alignment horizontal="center" vertical="center" wrapText="1"/>
    </xf>
    <xf numFmtId="0" fontId="0" fillId="10" borderId="123" xfId="0" applyFont="1" applyFill="1" applyBorder="1" applyAlignment="1">
      <alignment horizontal="center" vertical="center" wrapText="1"/>
    </xf>
    <xf numFmtId="0" fontId="0" fillId="10" borderId="90" xfId="0" applyFont="1" applyFill="1" applyBorder="1" applyAlignment="1">
      <alignment horizontal="center" vertical="center" wrapText="1"/>
    </xf>
    <xf numFmtId="0" fontId="0" fillId="10" borderId="91" xfId="0" applyFont="1" applyFill="1" applyBorder="1" applyAlignment="1">
      <alignment horizontal="center" vertical="center" wrapText="1"/>
    </xf>
    <xf numFmtId="0" fontId="0" fillId="10" borderId="132" xfId="0" applyFont="1" applyFill="1" applyBorder="1" applyAlignment="1">
      <alignment horizontal="center" vertical="center" wrapText="1"/>
    </xf>
    <xf numFmtId="0" fontId="0" fillId="10" borderId="31" xfId="0" applyFont="1" applyFill="1" applyBorder="1" applyAlignment="1">
      <alignment horizontal="center" vertical="center" wrapText="1"/>
    </xf>
    <xf numFmtId="0" fontId="0" fillId="10" borderId="127" xfId="0" applyFont="1" applyFill="1" applyBorder="1" applyAlignment="1">
      <alignment horizontal="center" vertical="center" wrapText="1"/>
    </xf>
    <xf numFmtId="0" fontId="0" fillId="0" borderId="89" xfId="0" applyFont="1" applyBorder="1" applyAlignment="1">
      <alignment horizontal="center"/>
    </xf>
    <xf numFmtId="0" fontId="0" fillId="0" borderId="107" xfId="0" applyFont="1" applyBorder="1" applyAlignment="1">
      <alignment horizontal="center"/>
    </xf>
    <xf numFmtId="0" fontId="0" fillId="0" borderId="108" xfId="0" applyFont="1" applyBorder="1" applyAlignment="1">
      <alignment horizontal="center"/>
    </xf>
    <xf numFmtId="0" fontId="0" fillId="0" borderId="110" xfId="0" applyFont="1" applyBorder="1" applyAlignment="1">
      <alignment horizontal="center" vertical="center" wrapText="1"/>
    </xf>
    <xf numFmtId="0" fontId="0" fillId="0" borderId="86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left" wrapText="1"/>
    </xf>
    <xf numFmtId="0" fontId="0" fillId="0" borderId="72" xfId="0" applyFont="1" applyBorder="1" applyAlignment="1">
      <alignment horizontal="left" wrapText="1"/>
    </xf>
    <xf numFmtId="0" fontId="3" fillId="10" borderId="94" xfId="0" applyFont="1" applyFill="1" applyBorder="1" applyAlignment="1">
      <alignment horizontal="center"/>
    </xf>
    <xf numFmtId="0" fontId="3" fillId="10" borderId="21" xfId="0" applyFont="1" applyFill="1" applyBorder="1" applyAlignment="1">
      <alignment horizontal="center"/>
    </xf>
    <xf numFmtId="0" fontId="3" fillId="10" borderId="13" xfId="0" applyFont="1" applyFill="1" applyBorder="1" applyAlignment="1">
      <alignment horizontal="center"/>
    </xf>
    <xf numFmtId="0" fontId="3" fillId="10" borderId="18" xfId="0" applyFont="1" applyFill="1" applyBorder="1" applyAlignment="1">
      <alignment horizontal="center"/>
    </xf>
    <xf numFmtId="49" fontId="13" fillId="0" borderId="59" xfId="0" applyNumberFormat="1" applyFont="1" applyFill="1" applyBorder="1" applyAlignment="1">
      <alignment horizontal="center" vertical="center" wrapText="1"/>
    </xf>
    <xf numFmtId="0" fontId="13" fillId="0" borderId="59" xfId="0" applyFont="1" applyFill="1" applyBorder="1" applyAlignment="1">
      <alignment horizontal="center" vertical="center" wrapText="1"/>
    </xf>
    <xf numFmtId="49" fontId="13" fillId="0" borderId="51" xfId="0" applyNumberFormat="1" applyFont="1" applyFill="1" applyBorder="1" applyAlignment="1">
      <alignment horizontal="center" vertical="center" wrapText="1"/>
    </xf>
    <xf numFmtId="0" fontId="13" fillId="0" borderId="51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50" xfId="0" applyFont="1" applyFill="1" applyBorder="1" applyAlignment="1">
      <alignment horizontal="center" vertical="center" wrapText="1"/>
    </xf>
    <xf numFmtId="49" fontId="13" fillId="0" borderId="84" xfId="0" applyNumberFormat="1" applyFont="1" applyFill="1" applyBorder="1" applyAlignment="1">
      <alignment horizontal="center" vertical="center" wrapText="1"/>
    </xf>
    <xf numFmtId="0" fontId="13" fillId="0" borderId="49" xfId="0" applyFont="1" applyFill="1" applyBorder="1" applyAlignment="1">
      <alignment horizontal="center" vertical="center" wrapText="1"/>
    </xf>
    <xf numFmtId="0" fontId="13" fillId="0" borderId="70" xfId="0" applyFont="1" applyFill="1" applyBorder="1" applyAlignment="1">
      <alignment horizontal="center" vertical="center" wrapText="1"/>
    </xf>
    <xf numFmtId="49" fontId="13" fillId="0" borderId="117" xfId="0" applyNumberFormat="1" applyFont="1" applyFill="1" applyBorder="1" applyAlignment="1">
      <alignment horizontal="center" vertical="center" wrapText="1"/>
    </xf>
    <xf numFmtId="0" fontId="13" fillId="0" borderId="116" xfId="0" applyFont="1" applyFill="1" applyBorder="1" applyAlignment="1">
      <alignment horizontal="center" vertical="center" wrapText="1"/>
    </xf>
    <xf numFmtId="49" fontId="10" fillId="0" borderId="64" xfId="0" applyNumberFormat="1" applyFont="1" applyFill="1" applyBorder="1" applyAlignment="1">
      <alignment horizontal="center" vertical="center" wrapText="1"/>
    </xf>
    <xf numFmtId="49" fontId="10" fillId="0" borderId="44" xfId="0" applyNumberFormat="1" applyFont="1" applyFill="1" applyBorder="1" applyAlignment="1">
      <alignment horizontal="center" vertical="center" wrapText="1"/>
    </xf>
    <xf numFmtId="49" fontId="10" fillId="0" borderId="43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10" fillId="0" borderId="74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0" fillId="0" borderId="7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/>
    </xf>
    <xf numFmtId="0" fontId="46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14" fillId="0" borderId="10" xfId="0" applyFont="1" applyBorder="1" applyAlignment="1">
      <alignment horizontal="center" vertical="center" wrapText="1"/>
    </xf>
    <xf numFmtId="0" fontId="11" fillId="0" borderId="139" xfId="0" applyFont="1" applyBorder="1" applyAlignment="1">
      <alignment horizontal="center" vertical="center" wrapText="1"/>
    </xf>
    <xf numFmtId="0" fontId="11" fillId="0" borderId="140" xfId="0" applyFont="1" applyBorder="1" applyAlignment="1">
      <alignment horizontal="center" vertical="center" wrapText="1"/>
    </xf>
    <xf numFmtId="0" fontId="13" fillId="0" borderId="7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7" fillId="0" borderId="73" xfId="0" applyFont="1" applyBorder="1" applyAlignment="1">
      <alignment horizontal="center" vertical="center" wrapText="1"/>
    </xf>
    <xf numFmtId="0" fontId="0" fillId="0" borderId="79" xfId="0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1" xfId="0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 wrapText="1"/>
    </xf>
    <xf numFmtId="0" fontId="48" fillId="4" borderId="15" xfId="0" applyFont="1" applyFill="1" applyBorder="1" applyAlignment="1">
      <alignment horizontal="center" vertical="center" wrapText="1"/>
    </xf>
    <xf numFmtId="0" fontId="48" fillId="4" borderId="76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7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81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left"/>
    </xf>
    <xf numFmtId="0" fontId="17" fillId="0" borderId="77" xfId="0" applyFont="1" applyBorder="1" applyAlignment="1">
      <alignment horizontal="left"/>
    </xf>
    <xf numFmtId="0" fontId="17" fillId="0" borderId="17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21" fillId="0" borderId="73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7" fillId="0" borderId="15" xfId="0" applyFont="1" applyBorder="1" applyAlignment="1">
      <alignment vertical="center" wrapText="1"/>
    </xf>
    <xf numFmtId="0" fontId="48" fillId="0" borderId="76" xfId="0" applyFont="1" applyBorder="1" applyAlignment="1">
      <alignment vertical="center" wrapText="1"/>
    </xf>
    <xf numFmtId="0" fontId="21" fillId="0" borderId="16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7" fillId="0" borderId="17" xfId="0" applyFont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7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9" fontId="11" fillId="0" borderId="64" xfId="0" applyNumberFormat="1" applyFont="1" applyBorder="1" applyAlignment="1">
      <alignment horizontal="center"/>
    </xf>
    <xf numFmtId="49" fontId="11" fillId="0" borderId="44" xfId="0" applyNumberFormat="1" applyFont="1" applyBorder="1" applyAlignment="1">
      <alignment horizontal="center"/>
    </xf>
    <xf numFmtId="49" fontId="11" fillId="0" borderId="128" xfId="0" applyNumberFormat="1" applyFont="1" applyBorder="1" applyAlignment="1">
      <alignment horizontal="center"/>
    </xf>
    <xf numFmtId="49" fontId="11" fillId="4" borderId="128" xfId="0" applyNumberFormat="1" applyFont="1" applyFill="1" applyBorder="1" applyAlignment="1">
      <alignment horizontal="center"/>
    </xf>
    <xf numFmtId="49" fontId="11" fillId="4" borderId="44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15" fillId="0" borderId="0" xfId="0" applyFont="1" applyAlignment="1"/>
    <xf numFmtId="49" fontId="11" fillId="0" borderId="87" xfId="0" applyNumberFormat="1" applyFont="1" applyBorder="1" applyAlignment="1">
      <alignment horizontal="center" vertical="center" wrapText="1"/>
    </xf>
    <xf numFmtId="0" fontId="11" fillId="0" borderId="149" xfId="0" applyFont="1" applyBorder="1" applyAlignment="1">
      <alignment horizontal="center" vertical="center" wrapText="1"/>
    </xf>
    <xf numFmtId="49" fontId="11" fillId="0" borderId="59" xfId="0" applyNumberFormat="1" applyFont="1" applyFill="1" applyBorder="1" applyAlignment="1">
      <alignment horizontal="center" vertical="center" wrapText="1"/>
    </xf>
    <xf numFmtId="0" fontId="11" fillId="0" borderId="50" xfId="0" applyFont="1" applyFill="1" applyBorder="1" applyAlignment="1">
      <alignment horizontal="center" vertical="center" wrapText="1"/>
    </xf>
    <xf numFmtId="0" fontId="11" fillId="0" borderId="99" xfId="0" applyFont="1" applyFill="1" applyBorder="1" applyAlignment="1">
      <alignment horizontal="center" vertical="center" wrapText="1"/>
    </xf>
    <xf numFmtId="0" fontId="11" fillId="0" borderId="87" xfId="0" applyFont="1" applyBorder="1" applyAlignment="1">
      <alignment horizontal="center" vertical="center" wrapText="1"/>
    </xf>
    <xf numFmtId="0" fontId="11" fillId="0" borderId="98" xfId="0" applyFont="1" applyBorder="1" applyAlignment="1">
      <alignment horizontal="center" vertical="center" wrapText="1"/>
    </xf>
    <xf numFmtId="0" fontId="11" fillId="0" borderId="59" xfId="0" applyFont="1" applyFill="1" applyBorder="1" applyAlignment="1">
      <alignment horizontal="center" vertical="center" wrapText="1"/>
    </xf>
    <xf numFmtId="0" fontId="11" fillId="0" borderId="116" xfId="0" applyFont="1" applyFill="1" applyBorder="1" applyAlignment="1">
      <alignment horizontal="center" vertical="center" wrapText="1"/>
    </xf>
    <xf numFmtId="49" fontId="11" fillId="4" borderId="87" xfId="0" applyNumberFormat="1" applyFont="1" applyFill="1" applyBorder="1" applyAlignment="1">
      <alignment horizontal="center" vertical="center" wrapText="1"/>
    </xf>
    <xf numFmtId="0" fontId="11" fillId="4" borderId="87" xfId="0" applyFont="1" applyFill="1" applyBorder="1" applyAlignment="1">
      <alignment horizontal="center" vertical="center" wrapText="1"/>
    </xf>
    <xf numFmtId="0" fontId="11" fillId="4" borderId="98" xfId="0" applyFont="1" applyFill="1" applyBorder="1" applyAlignment="1">
      <alignment horizontal="center" vertical="center" wrapText="1"/>
    </xf>
    <xf numFmtId="49" fontId="11" fillId="4" borderId="59" xfId="0" applyNumberFormat="1" applyFont="1" applyFill="1" applyBorder="1" applyAlignment="1">
      <alignment horizontal="center" vertical="center" wrapText="1"/>
    </xf>
    <xf numFmtId="0" fontId="11" fillId="4" borderId="59" xfId="0" applyFont="1" applyFill="1" applyBorder="1" applyAlignment="1">
      <alignment horizontal="center" vertical="center" wrapText="1"/>
    </xf>
    <xf numFmtId="0" fontId="11" fillId="4" borderId="116" xfId="0" applyFont="1" applyFill="1" applyBorder="1" applyAlignment="1">
      <alignment horizontal="center" vertical="center" wrapText="1"/>
    </xf>
    <xf numFmtId="49" fontId="13" fillId="0" borderId="102" xfId="0" applyNumberFormat="1" applyFont="1" applyBorder="1" applyAlignment="1">
      <alignment horizontal="center" vertical="center" wrapText="1"/>
    </xf>
    <xf numFmtId="49" fontId="36" fillId="0" borderId="87" xfId="0" applyNumberFormat="1" applyFont="1" applyBorder="1" applyAlignment="1">
      <alignment horizontal="center" vertical="center" wrapText="1"/>
    </xf>
    <xf numFmtId="49" fontId="36" fillId="0" borderId="103" xfId="0" applyNumberFormat="1" applyFont="1" applyBorder="1" applyAlignment="1">
      <alignment horizontal="center" vertical="center" wrapText="1"/>
    </xf>
    <xf numFmtId="0" fontId="15" fillId="0" borderId="129" xfId="0" applyFont="1" applyBorder="1" applyAlignment="1">
      <alignment horizontal="center" vertical="center" wrapText="1"/>
    </xf>
    <xf numFmtId="0" fontId="36" fillId="0" borderId="104" xfId="0" applyFont="1" applyBorder="1" applyAlignment="1">
      <alignment horizontal="center" vertical="center" wrapText="1"/>
    </xf>
    <xf numFmtId="0" fontId="36" fillId="0" borderId="106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13" fillId="0" borderId="7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9" xfId="0" applyFont="1" applyBorder="1" applyAlignment="1">
      <alignment horizontal="center" vertical="center" wrapText="1"/>
    </xf>
    <xf numFmtId="0" fontId="0" fillId="0" borderId="7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3" fillId="0" borderId="102" xfId="0" applyFont="1" applyBorder="1" applyAlignment="1">
      <alignment horizontal="center" vertical="center" wrapText="1"/>
    </xf>
    <xf numFmtId="0" fontId="36" fillId="0" borderId="87" xfId="0" applyFont="1" applyBorder="1" applyAlignment="1">
      <alignment horizontal="center" vertical="center" wrapText="1"/>
    </xf>
    <xf numFmtId="0" fontId="15" fillId="0" borderId="74" xfId="0" applyFont="1" applyBorder="1" applyAlignment="1">
      <alignment horizontal="center" vertical="center" wrapText="1"/>
    </xf>
    <xf numFmtId="49" fontId="36" fillId="0" borderId="89" xfId="0" applyNumberFormat="1" applyFont="1" applyBorder="1" applyAlignment="1">
      <alignment horizontal="center" vertical="center" wrapText="1"/>
    </xf>
    <xf numFmtId="0" fontId="15" fillId="0" borderId="141" xfId="0" applyFont="1" applyBorder="1" applyAlignment="1">
      <alignment horizontal="center" vertical="center" wrapText="1"/>
    </xf>
    <xf numFmtId="0" fontId="36" fillId="0" borderId="51" xfId="0" applyFont="1" applyBorder="1" applyAlignment="1">
      <alignment horizontal="center" vertical="center" wrapText="1"/>
    </xf>
    <xf numFmtId="0" fontId="36" fillId="0" borderId="92" xfId="0" applyFont="1" applyBorder="1" applyAlignment="1">
      <alignment horizontal="center" vertical="center" wrapText="1"/>
    </xf>
    <xf numFmtId="0" fontId="15" fillId="0" borderId="79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81" xfId="0" applyFont="1" applyBorder="1" applyAlignment="1">
      <alignment horizontal="center" vertical="center" wrapText="1"/>
    </xf>
    <xf numFmtId="0" fontId="14" fillId="0" borderId="68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0" fontId="13" fillId="0" borderId="56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54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119" xfId="0" applyFont="1" applyBorder="1" applyAlignment="1">
      <alignment horizontal="center" vertical="center" wrapText="1"/>
    </xf>
    <xf numFmtId="0" fontId="13" fillId="0" borderId="60" xfId="0" applyFont="1" applyBorder="1" applyAlignment="1">
      <alignment horizontal="center" vertical="center" wrapText="1"/>
    </xf>
    <xf numFmtId="0" fontId="13" fillId="0" borderId="97" xfId="0" applyFont="1" applyBorder="1" applyAlignment="1">
      <alignment horizontal="center" vertical="center" wrapText="1"/>
    </xf>
  </cellXfs>
  <cellStyles count="25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3"/>
    <cellStyle name="Normalny 4 2 2" xfId="24"/>
    <cellStyle name="Procentowy" xfId="16" builtinId="5"/>
    <cellStyle name="Procentowy 2" xfId="17"/>
    <cellStyle name="Procentowy 3" xfId="18"/>
    <cellStyle name="row" xfId="19"/>
    <cellStyle name="Styl 1" xfId="20"/>
    <cellStyle name="title1" xfId="21"/>
    <cellStyle name="Walutowy 2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1057275</xdr:colOff>
      <xdr:row>42</xdr:row>
      <xdr:rowOff>9525</xdr:rowOff>
    </xdr:from>
    <xdr:to>
      <xdr:col>5</xdr:col>
      <xdr:colOff>1028700</xdr:colOff>
      <xdr:row>42</xdr:row>
      <xdr:rowOff>314325</xdr:rowOff>
    </xdr:to>
    <xdr:sp macro="" textlink="">
      <xdr:nvSpPr>
        <xdr:cNvPr id="2" name="Line 3"/>
        <xdr:cNvSpPr>
          <a:spLocks noChangeShapeType="1"/>
        </xdr:cNvSpPr>
      </xdr:nvSpPr>
      <xdr:spPr bwMode="auto">
        <a:xfrm>
          <a:off x="6619875" y="8867775"/>
          <a:ext cx="1038225" cy="200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28575</xdr:colOff>
      <xdr:row>42</xdr:row>
      <xdr:rowOff>28575</xdr:rowOff>
    </xdr:from>
    <xdr:to>
      <xdr:col>5</xdr:col>
      <xdr:colOff>1028700</xdr:colOff>
      <xdr:row>42</xdr:row>
      <xdr:rowOff>314325</xdr:rowOff>
    </xdr:to>
    <xdr:sp macro="" textlink="">
      <xdr:nvSpPr>
        <xdr:cNvPr id="3" name="Line 4"/>
        <xdr:cNvSpPr>
          <a:spLocks noChangeShapeType="1"/>
        </xdr:cNvSpPr>
      </xdr:nvSpPr>
      <xdr:spPr bwMode="auto">
        <a:xfrm flipV="1">
          <a:off x="6657975" y="8886825"/>
          <a:ext cx="1000125" cy="180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zoomScaleNormal="100" workbookViewId="0">
      <selection activeCell="I41" sqref="I41"/>
    </sheetView>
  </sheetViews>
  <sheetFormatPr defaultRowHeight="12.75"/>
  <cols>
    <col min="1" max="1" width="73.5703125" customWidth="1"/>
    <col min="2" max="2" width="9" customWidth="1"/>
    <col min="3" max="3" width="13.42578125" customWidth="1"/>
    <col min="4" max="4" width="14.7109375" customWidth="1"/>
    <col min="5" max="5" width="19.28515625" customWidth="1"/>
    <col min="6" max="6" width="16.140625" customWidth="1"/>
  </cols>
  <sheetData>
    <row r="1" spans="1:6">
      <c r="F1" s="436" t="s">
        <v>273</v>
      </c>
    </row>
    <row r="2" spans="1:6" ht="7.5" customHeight="1">
      <c r="F2" s="436"/>
    </row>
    <row r="3" spans="1:6">
      <c r="A3" s="970" t="s">
        <v>274</v>
      </c>
      <c r="B3" s="970"/>
      <c r="C3" s="970"/>
      <c r="D3" s="970"/>
      <c r="E3" s="970"/>
      <c r="F3" s="970"/>
    </row>
    <row r="4" spans="1:6">
      <c r="A4" s="970" t="s">
        <v>341</v>
      </c>
      <c r="B4" s="970"/>
      <c r="C4" s="970"/>
      <c r="D4" s="970"/>
      <c r="E4" s="970"/>
      <c r="F4" s="970"/>
    </row>
    <row r="5" spans="1:6" ht="8.25" customHeight="1" thickBot="1"/>
    <row r="6" spans="1:6">
      <c r="A6" s="878" t="s">
        <v>72</v>
      </c>
      <c r="B6" s="878" t="s">
        <v>116</v>
      </c>
      <c r="C6" s="906" t="s">
        <v>342</v>
      </c>
      <c r="D6" s="910"/>
      <c r="E6" s="910"/>
      <c r="F6" s="911"/>
    </row>
    <row r="7" spans="1:6" ht="13.5" thickBot="1">
      <c r="A7" s="909"/>
      <c r="B7" s="909"/>
      <c r="C7" s="908"/>
      <c r="D7" s="912"/>
      <c r="E7" s="912"/>
      <c r="F7" s="913"/>
    </row>
    <row r="8" spans="1:6" ht="13.5" thickBot="1">
      <c r="A8" s="909"/>
      <c r="B8" s="909"/>
      <c r="C8" s="878" t="s">
        <v>117</v>
      </c>
      <c r="D8" s="972" t="s">
        <v>118</v>
      </c>
      <c r="E8" s="914"/>
      <c r="F8" s="915"/>
    </row>
    <row r="9" spans="1:6" ht="26.25" thickBot="1">
      <c r="A9" s="908"/>
      <c r="B9" s="971"/>
      <c r="C9" s="913"/>
      <c r="D9" s="515" t="s">
        <v>119</v>
      </c>
      <c r="E9" s="435" t="s">
        <v>120</v>
      </c>
      <c r="F9" s="111" t="s">
        <v>121</v>
      </c>
    </row>
    <row r="10" spans="1:6">
      <c r="A10" s="112"/>
      <c r="B10" s="113"/>
      <c r="C10" s="115"/>
      <c r="D10" s="114"/>
      <c r="E10" s="113"/>
      <c r="F10" s="115"/>
    </row>
    <row r="11" spans="1:6">
      <c r="A11" s="116" t="s">
        <v>122</v>
      </c>
      <c r="B11" s="128">
        <v>2013</v>
      </c>
      <c r="C11" s="516">
        <v>2823</v>
      </c>
      <c r="D11" s="128">
        <v>429</v>
      </c>
      <c r="E11" s="128">
        <v>857</v>
      </c>
      <c r="F11" s="128">
        <v>1085</v>
      </c>
    </row>
    <row r="12" spans="1:6" ht="13.5" thickBot="1">
      <c r="A12" s="120"/>
      <c r="B12" s="136">
        <v>2014</v>
      </c>
      <c r="C12" s="517">
        <v>2939</v>
      </c>
      <c r="D12" s="136">
        <v>508</v>
      </c>
      <c r="E12" s="136">
        <v>900</v>
      </c>
      <c r="F12" s="136">
        <v>1183</v>
      </c>
    </row>
    <row r="13" spans="1:6">
      <c r="A13" s="112"/>
      <c r="B13" s="113"/>
      <c r="C13" s="139"/>
      <c r="D13" s="134"/>
      <c r="E13" s="134"/>
      <c r="F13" s="134"/>
    </row>
    <row r="14" spans="1:6">
      <c r="A14" s="116" t="s">
        <v>123</v>
      </c>
      <c r="B14" s="128">
        <v>2013</v>
      </c>
      <c r="C14" s="516">
        <v>651</v>
      </c>
      <c r="D14" s="128">
        <v>142</v>
      </c>
      <c r="E14" s="128">
        <v>218</v>
      </c>
      <c r="F14" s="128">
        <v>279</v>
      </c>
    </row>
    <row r="15" spans="1:6" ht="13.5" thickBot="1">
      <c r="A15" s="120"/>
      <c r="B15" s="136">
        <v>2014</v>
      </c>
      <c r="C15" s="517">
        <v>750</v>
      </c>
      <c r="D15" s="136">
        <v>157</v>
      </c>
      <c r="E15" s="136">
        <v>288</v>
      </c>
      <c r="F15" s="136">
        <v>334</v>
      </c>
    </row>
    <row r="16" spans="1:6">
      <c r="A16" s="112"/>
      <c r="B16" s="134"/>
      <c r="C16" s="139"/>
      <c r="D16" s="134"/>
      <c r="E16" s="134"/>
      <c r="F16" s="134"/>
    </row>
    <row r="17" spans="1:6">
      <c r="A17" s="116" t="s">
        <v>124</v>
      </c>
      <c r="B17" s="128">
        <v>2013</v>
      </c>
      <c r="C17" s="516">
        <v>830</v>
      </c>
      <c r="D17" s="128">
        <v>51</v>
      </c>
      <c r="E17" s="128">
        <v>451</v>
      </c>
      <c r="F17" s="128">
        <v>456</v>
      </c>
    </row>
    <row r="18" spans="1:6" ht="13.5" thickBot="1">
      <c r="A18" s="120"/>
      <c r="B18" s="136">
        <v>2014</v>
      </c>
      <c r="C18" s="517">
        <v>823</v>
      </c>
      <c r="D18" s="136">
        <v>61</v>
      </c>
      <c r="E18" s="136">
        <v>443</v>
      </c>
      <c r="F18" s="136">
        <v>430</v>
      </c>
    </row>
    <row r="19" spans="1:6">
      <c r="A19" s="112"/>
      <c r="B19" s="134"/>
      <c r="C19" s="139"/>
      <c r="D19" s="134"/>
      <c r="E19" s="134"/>
      <c r="F19" s="134"/>
    </row>
    <row r="20" spans="1:6">
      <c r="A20" s="116" t="s">
        <v>125</v>
      </c>
      <c r="B20" s="128">
        <v>2013</v>
      </c>
      <c r="C20" s="516">
        <v>745</v>
      </c>
      <c r="D20" s="518">
        <v>109</v>
      </c>
      <c r="E20" s="128">
        <v>64</v>
      </c>
      <c r="F20" s="516">
        <v>178</v>
      </c>
    </row>
    <row r="21" spans="1:6" ht="13.5" thickBot="1">
      <c r="A21" s="120" t="s">
        <v>126</v>
      </c>
      <c r="B21" s="136">
        <v>2014</v>
      </c>
      <c r="C21" s="517">
        <v>795</v>
      </c>
      <c r="D21" s="136">
        <v>122</v>
      </c>
      <c r="E21" s="136">
        <v>69</v>
      </c>
      <c r="F21" s="136">
        <v>235</v>
      </c>
    </row>
    <row r="22" spans="1:6">
      <c r="A22" s="112"/>
      <c r="B22" s="134"/>
      <c r="C22" s="139"/>
      <c r="D22" s="134"/>
      <c r="E22" s="134"/>
      <c r="F22" s="134"/>
    </row>
    <row r="23" spans="1:6">
      <c r="A23" s="116" t="s">
        <v>127</v>
      </c>
      <c r="B23" s="128">
        <v>2013</v>
      </c>
      <c r="C23" s="516">
        <v>471</v>
      </c>
      <c r="D23" s="128">
        <v>120</v>
      </c>
      <c r="E23" s="128">
        <v>68</v>
      </c>
      <c r="F23" s="128">
        <v>117</v>
      </c>
    </row>
    <row r="24" spans="1:6" ht="13.5" thickBot="1">
      <c r="A24" s="120" t="s">
        <v>128</v>
      </c>
      <c r="B24" s="136">
        <v>2014</v>
      </c>
      <c r="C24" s="517">
        <v>495</v>
      </c>
      <c r="D24" s="136">
        <v>158</v>
      </c>
      <c r="E24" s="136">
        <v>73</v>
      </c>
      <c r="F24" s="136">
        <v>160</v>
      </c>
    </row>
    <row r="25" spans="1:6">
      <c r="A25" s="112"/>
      <c r="B25" s="134"/>
      <c r="C25" s="139"/>
      <c r="D25" s="134"/>
      <c r="E25" s="134"/>
      <c r="F25" s="134"/>
    </row>
    <row r="26" spans="1:6">
      <c r="A26" s="116" t="s">
        <v>129</v>
      </c>
      <c r="B26" s="128">
        <v>2013</v>
      </c>
      <c r="C26" s="516">
        <v>1111</v>
      </c>
      <c r="D26" s="128">
        <v>245</v>
      </c>
      <c r="E26" s="128">
        <v>200</v>
      </c>
      <c r="F26" s="128">
        <v>346</v>
      </c>
    </row>
    <row r="27" spans="1:6" ht="13.5" thickBot="1">
      <c r="A27" s="120"/>
      <c r="B27" s="136">
        <v>2014</v>
      </c>
      <c r="C27" s="517">
        <v>1095</v>
      </c>
      <c r="D27" s="136">
        <v>282</v>
      </c>
      <c r="E27" s="136">
        <v>177</v>
      </c>
      <c r="F27" s="136">
        <v>379</v>
      </c>
    </row>
    <row r="28" spans="1:6">
      <c r="A28" s="116"/>
      <c r="B28" s="128"/>
      <c r="C28" s="516"/>
      <c r="D28" s="128"/>
      <c r="E28" s="128"/>
      <c r="F28" s="128"/>
    </row>
    <row r="29" spans="1:6">
      <c r="A29" s="116" t="s">
        <v>130</v>
      </c>
      <c r="B29" s="128">
        <v>2013</v>
      </c>
      <c r="C29" s="516">
        <v>7170</v>
      </c>
      <c r="D29" s="128">
        <v>3657</v>
      </c>
      <c r="E29" s="128">
        <v>1026</v>
      </c>
      <c r="F29" s="128">
        <v>2671</v>
      </c>
    </row>
    <row r="30" spans="1:6" ht="13.5" thickBot="1">
      <c r="A30" s="116"/>
      <c r="B30" s="128">
        <v>2014</v>
      </c>
      <c r="C30" s="516">
        <v>7425</v>
      </c>
      <c r="D30" s="128">
        <v>3710</v>
      </c>
      <c r="E30" s="128">
        <v>1057</v>
      </c>
      <c r="F30" s="128">
        <v>2852</v>
      </c>
    </row>
    <row r="31" spans="1:6">
      <c r="A31" s="112"/>
      <c r="B31" s="134"/>
      <c r="C31" s="139"/>
      <c r="D31" s="134"/>
      <c r="E31" s="134"/>
      <c r="F31" s="134"/>
    </row>
    <row r="32" spans="1:6" ht="25.5">
      <c r="A32" s="662" t="s">
        <v>275</v>
      </c>
      <c r="B32" s="717">
        <v>2013</v>
      </c>
      <c r="C32" s="516">
        <v>40</v>
      </c>
      <c r="D32" s="128">
        <v>19</v>
      </c>
      <c r="E32" s="128">
        <v>0</v>
      </c>
      <c r="F32" s="128">
        <v>14</v>
      </c>
    </row>
    <row r="33" spans="1:6" ht="13.5" thickBot="1">
      <c r="A33" s="663" t="s">
        <v>276</v>
      </c>
      <c r="B33" s="718">
        <v>2014</v>
      </c>
      <c r="C33" s="517">
        <v>0</v>
      </c>
      <c r="D33" s="136">
        <v>0</v>
      </c>
      <c r="E33" s="136">
        <v>0</v>
      </c>
      <c r="F33" s="136">
        <v>0</v>
      </c>
    </row>
    <row r="34" spans="1:6">
      <c r="A34" s="664"/>
      <c r="B34" s="719"/>
      <c r="C34" s="139"/>
      <c r="D34" s="134"/>
      <c r="E34" s="134"/>
      <c r="F34" s="134"/>
    </row>
    <row r="35" spans="1:6" ht="25.5">
      <c r="A35" s="662" t="s">
        <v>277</v>
      </c>
      <c r="B35" s="717">
        <v>2013</v>
      </c>
      <c r="C35" s="516">
        <v>180</v>
      </c>
      <c r="D35" s="128">
        <v>30</v>
      </c>
      <c r="E35" s="128">
        <v>39</v>
      </c>
      <c r="F35" s="128">
        <v>107</v>
      </c>
    </row>
    <row r="36" spans="1:6" ht="13.5" thickBot="1">
      <c r="A36" s="663" t="s">
        <v>133</v>
      </c>
      <c r="B36" s="718">
        <v>2014</v>
      </c>
      <c r="C36" s="517">
        <v>257</v>
      </c>
      <c r="D36" s="136">
        <v>61</v>
      </c>
      <c r="E36" s="136">
        <v>40</v>
      </c>
      <c r="F36" s="136">
        <v>158</v>
      </c>
    </row>
    <row r="37" spans="1:6">
      <c r="A37" s="116"/>
      <c r="B37" s="128"/>
      <c r="C37" s="516"/>
      <c r="D37" s="128"/>
      <c r="E37" s="128"/>
      <c r="F37" s="128"/>
    </row>
    <row r="38" spans="1:6">
      <c r="A38" s="116" t="s">
        <v>134</v>
      </c>
      <c r="B38" s="128">
        <v>2013</v>
      </c>
      <c r="C38" s="516">
        <v>1692</v>
      </c>
      <c r="D38" s="128">
        <v>67</v>
      </c>
      <c r="E38" s="128">
        <v>788</v>
      </c>
      <c r="F38" s="128">
        <v>1449</v>
      </c>
    </row>
    <row r="39" spans="1:6" ht="13.5" thickBot="1">
      <c r="A39" s="116"/>
      <c r="B39" s="136">
        <v>2014</v>
      </c>
      <c r="C39" s="516">
        <v>1819</v>
      </c>
      <c r="D39" s="128">
        <v>79</v>
      </c>
      <c r="E39" s="128">
        <v>857</v>
      </c>
      <c r="F39" s="128">
        <v>1566</v>
      </c>
    </row>
    <row r="40" spans="1:6">
      <c r="A40" s="902" t="s">
        <v>135</v>
      </c>
      <c r="B40" s="134"/>
      <c r="C40" s="139"/>
      <c r="D40" s="519"/>
      <c r="E40" s="134"/>
      <c r="F40" s="139"/>
    </row>
    <row r="41" spans="1:6">
      <c r="A41" s="903"/>
      <c r="B41" s="128">
        <v>2013</v>
      </c>
      <c r="C41" s="516">
        <f>C11+C26+C29+C32+C35+C38</f>
        <v>13016</v>
      </c>
      <c r="D41" s="128">
        <f>D11+D26+D29+D32+D35+D38</f>
        <v>4447</v>
      </c>
      <c r="E41" s="128">
        <f>E11+E26+E29+E32+E35+E38</f>
        <v>2910</v>
      </c>
      <c r="F41" s="128">
        <f>F11+F26+F29+F32+F35+F38</f>
        <v>5672</v>
      </c>
    </row>
    <row r="42" spans="1:6">
      <c r="A42" s="903"/>
      <c r="B42" s="140" t="s">
        <v>136</v>
      </c>
      <c r="C42" s="685">
        <f>C41/$C$41*100</f>
        <v>100</v>
      </c>
      <c r="D42" s="520">
        <f>D41/$C$41*100</f>
        <v>34.16564228641672</v>
      </c>
      <c r="E42" s="520">
        <f>E41/$C$41*100</f>
        <v>22.357098955132145</v>
      </c>
      <c r="F42" s="143">
        <f>F41/$C$41*100</f>
        <v>43.577135832821142</v>
      </c>
    </row>
    <row r="43" spans="1:6">
      <c r="A43" s="903"/>
      <c r="B43" s="140"/>
      <c r="C43" s="686"/>
      <c r="D43" s="521"/>
      <c r="E43" s="140"/>
      <c r="F43" s="144"/>
    </row>
    <row r="44" spans="1:6">
      <c r="A44" s="903"/>
      <c r="B44" s="128">
        <v>2014</v>
      </c>
      <c r="C44" s="516">
        <f>C12+C27+C30+C33+C36+C39</f>
        <v>13535</v>
      </c>
      <c r="D44" s="128">
        <f>D12+D27+D30+D33+D36+D39</f>
        <v>4640</v>
      </c>
      <c r="E44" s="128">
        <f>E12+E27+E30+E33+E36+E39</f>
        <v>3031</v>
      </c>
      <c r="F44" s="128">
        <f>F12+F27+F30+F33+F36+F39</f>
        <v>6138</v>
      </c>
    </row>
    <row r="45" spans="1:6" ht="13.5" thickBot="1">
      <c r="A45" s="904"/>
      <c r="B45" s="145" t="s">
        <v>136</v>
      </c>
      <c r="C45" s="687">
        <f>C44/$C$44*100</f>
        <v>100</v>
      </c>
      <c r="D45" s="522">
        <f>D44/$C$44*100</f>
        <v>34.281492427041002</v>
      </c>
      <c r="E45" s="522">
        <f>E44/$C$44*100</f>
        <v>22.393793867750279</v>
      </c>
      <c r="F45" s="523">
        <f>F44/$C$44*100</f>
        <v>45.349094939046914</v>
      </c>
    </row>
    <row r="47" spans="1:6">
      <c r="A47" s="1" t="s">
        <v>137</v>
      </c>
    </row>
  </sheetData>
  <mergeCells count="8">
    <mergeCell ref="A40:A45"/>
    <mergeCell ref="A3:F3"/>
    <mergeCell ref="A4:F4"/>
    <mergeCell ref="A6:A9"/>
    <mergeCell ref="B6:B9"/>
    <mergeCell ref="C6:F7"/>
    <mergeCell ref="C8:C9"/>
    <mergeCell ref="D8:F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showGridLines="0" zoomScaleNormal="100" workbookViewId="0">
      <selection activeCell="P23" sqref="P23:P25"/>
    </sheetView>
  </sheetViews>
  <sheetFormatPr defaultRowHeight="12.75"/>
  <cols>
    <col min="1" max="1" width="28.42578125" customWidth="1"/>
    <col min="2" max="2" width="12.7109375" customWidth="1"/>
    <col min="3" max="3" width="12" customWidth="1"/>
    <col min="4" max="4" width="14.42578125" customWidth="1"/>
    <col min="5" max="5" width="14.140625" customWidth="1"/>
    <col min="6" max="6" width="12.140625" customWidth="1"/>
    <col min="7" max="7" width="12.28515625" customWidth="1"/>
    <col min="8" max="8" width="15" customWidth="1"/>
    <col min="9" max="9" width="14" customWidth="1"/>
    <col min="10" max="10" width="6.140625" customWidth="1"/>
    <col min="11" max="11" width="32.5703125" hidden="1" customWidth="1"/>
    <col min="12" max="12" width="20.5703125" hidden="1" customWidth="1"/>
    <col min="13" max="13" width="18.28515625" hidden="1" customWidth="1"/>
    <col min="14" max="14" width="12.28515625" customWidth="1"/>
    <col min="15" max="15" width="12.5703125" customWidth="1"/>
  </cols>
  <sheetData>
    <row r="1" spans="1:15">
      <c r="A1" s="524"/>
      <c r="B1" s="524"/>
      <c r="C1" s="524"/>
      <c r="D1" s="524"/>
      <c r="E1" s="524"/>
      <c r="F1" s="524"/>
      <c r="G1" s="524"/>
      <c r="H1" s="524"/>
      <c r="I1" s="413" t="s">
        <v>278</v>
      </c>
    </row>
    <row r="2" spans="1:15" ht="12" customHeight="1">
      <c r="A2" s="973" t="s">
        <v>279</v>
      </c>
      <c r="B2" s="973"/>
      <c r="C2" s="973"/>
      <c r="D2" s="973"/>
      <c r="E2" s="973"/>
      <c r="F2" s="973"/>
      <c r="G2" s="973"/>
      <c r="H2" s="973"/>
      <c r="I2" s="973"/>
    </row>
    <row r="3" spans="1:15" ht="12" customHeight="1">
      <c r="A3" s="974" t="s">
        <v>340</v>
      </c>
      <c r="B3" s="974"/>
      <c r="C3" s="974"/>
      <c r="D3" s="974"/>
      <c r="E3" s="974"/>
      <c r="F3" s="974"/>
      <c r="G3" s="974"/>
      <c r="H3" s="974"/>
      <c r="I3" s="974"/>
    </row>
    <row r="4" spans="1:15" ht="6.75" customHeight="1" thickBot="1">
      <c r="A4" s="524"/>
      <c r="B4" s="524"/>
      <c r="C4" s="524"/>
      <c r="D4" s="524"/>
      <c r="E4" s="524"/>
      <c r="F4" s="524"/>
      <c r="G4" s="524"/>
      <c r="H4" s="524"/>
      <c r="I4" s="524"/>
    </row>
    <row r="5" spans="1:15" ht="14.25" customHeight="1" thickBot="1">
      <c r="A5" s="782" t="s">
        <v>34</v>
      </c>
      <c r="B5" s="785" t="s">
        <v>280</v>
      </c>
      <c r="C5" s="785"/>
      <c r="D5" s="785"/>
      <c r="E5" s="976"/>
      <c r="F5" s="977" t="s">
        <v>302</v>
      </c>
      <c r="G5" s="785"/>
      <c r="H5" s="785"/>
      <c r="I5" s="786"/>
    </row>
    <row r="6" spans="1:15" ht="12.75" customHeight="1">
      <c r="A6" s="783"/>
      <c r="B6" s="978" t="s">
        <v>32</v>
      </c>
      <c r="C6" s="788"/>
      <c r="D6" s="437" t="s">
        <v>29</v>
      </c>
      <c r="E6" s="431" t="s">
        <v>31</v>
      </c>
      <c r="F6" s="978" t="s">
        <v>32</v>
      </c>
      <c r="G6" s="788"/>
      <c r="H6" s="437" t="s">
        <v>29</v>
      </c>
      <c r="I6" s="431" t="s">
        <v>31</v>
      </c>
    </row>
    <row r="7" spans="1:15">
      <c r="A7" s="783"/>
      <c r="B7" s="979"/>
      <c r="C7" s="790"/>
      <c r="D7" s="525" t="s">
        <v>30</v>
      </c>
      <c r="E7" s="433" t="s">
        <v>351</v>
      </c>
      <c r="F7" s="979"/>
      <c r="G7" s="790"/>
      <c r="H7" s="525" t="s">
        <v>30</v>
      </c>
      <c r="I7" s="433" t="s">
        <v>351</v>
      </c>
    </row>
    <row r="8" spans="1:15" ht="13.5" thickBot="1">
      <c r="A8" s="783"/>
      <c r="B8" s="979"/>
      <c r="C8" s="791"/>
      <c r="D8" s="525" t="s">
        <v>0</v>
      </c>
      <c r="E8" s="433" t="s">
        <v>228</v>
      </c>
      <c r="F8" s="980"/>
      <c r="G8" s="791"/>
      <c r="H8" s="525" t="s">
        <v>0</v>
      </c>
      <c r="I8" s="433" t="s">
        <v>253</v>
      </c>
    </row>
    <row r="9" spans="1:15" ht="23.25" thickBot="1">
      <c r="A9" s="975"/>
      <c r="B9" s="38" t="s">
        <v>227</v>
      </c>
      <c r="C9" s="433" t="s">
        <v>311</v>
      </c>
      <c r="D9" s="525" t="s">
        <v>352</v>
      </c>
      <c r="E9" s="433" t="s">
        <v>281</v>
      </c>
      <c r="F9" s="526" t="s">
        <v>303</v>
      </c>
      <c r="G9" s="432" t="s">
        <v>312</v>
      </c>
      <c r="H9" s="525" t="s">
        <v>353</v>
      </c>
      <c r="I9" s="433" t="s">
        <v>304</v>
      </c>
    </row>
    <row r="10" spans="1:15" ht="13.5" thickBot="1">
      <c r="A10" s="18" t="s">
        <v>39</v>
      </c>
      <c r="B10" s="28">
        <v>37049</v>
      </c>
      <c r="C10" s="7">
        <v>38207</v>
      </c>
      <c r="D10" s="528">
        <f>C10-B10</f>
        <v>1158</v>
      </c>
      <c r="E10" s="13">
        <f>C10/B10*100</f>
        <v>103.12559043428973</v>
      </c>
      <c r="F10" s="527">
        <v>35444</v>
      </c>
      <c r="G10" s="529">
        <v>33567</v>
      </c>
      <c r="H10" s="528">
        <f>G10-F10</f>
        <v>-1877</v>
      </c>
      <c r="I10" s="13">
        <f>G10/F10*100</f>
        <v>94.704322311251559</v>
      </c>
      <c r="J10" s="530"/>
    </row>
    <row r="11" spans="1:15">
      <c r="A11" s="19" t="s">
        <v>14</v>
      </c>
      <c r="B11" s="29">
        <v>4369</v>
      </c>
      <c r="C11" s="3">
        <v>4561</v>
      </c>
      <c r="D11" s="532">
        <f>C11-B11</f>
        <v>192</v>
      </c>
      <c r="E11" s="14">
        <f>C11/B11*100</f>
        <v>104.39459830624858</v>
      </c>
      <c r="F11" s="531">
        <v>4000</v>
      </c>
      <c r="G11" s="533">
        <v>3777</v>
      </c>
      <c r="H11" s="532">
        <f>G11-F11</f>
        <v>-223</v>
      </c>
      <c r="I11" s="14">
        <f>G11/F11*100</f>
        <v>94.424999999999997</v>
      </c>
      <c r="J11" s="530"/>
    </row>
    <row r="12" spans="1:15">
      <c r="A12" s="20" t="s">
        <v>17</v>
      </c>
      <c r="B12" s="30">
        <v>4384</v>
      </c>
      <c r="C12" s="4">
        <v>4409</v>
      </c>
      <c r="D12" s="535">
        <f t="shared" ref="D12:D21" si="0">C12-B12</f>
        <v>25</v>
      </c>
      <c r="E12" s="15">
        <f t="shared" ref="E12:E21" si="1">C12/B12*100</f>
        <v>100.57025547445255</v>
      </c>
      <c r="F12" s="534">
        <v>4171</v>
      </c>
      <c r="G12" s="533">
        <v>3811</v>
      </c>
      <c r="H12" s="535">
        <f t="shared" ref="H12:H45" si="2">G12-F12</f>
        <v>-360</v>
      </c>
      <c r="I12" s="15">
        <f t="shared" ref="I12:I45" si="3">G12/F12*100</f>
        <v>91.368976264684733</v>
      </c>
      <c r="J12" s="530"/>
    </row>
    <row r="13" spans="1:15">
      <c r="A13" s="21" t="s">
        <v>2</v>
      </c>
      <c r="B13" s="30">
        <v>3673</v>
      </c>
      <c r="C13" s="4">
        <v>3591</v>
      </c>
      <c r="D13" s="535">
        <f t="shared" si="0"/>
        <v>-82</v>
      </c>
      <c r="E13" s="15">
        <f t="shared" si="1"/>
        <v>97.767492512932208</v>
      </c>
      <c r="F13" s="534">
        <v>3324</v>
      </c>
      <c r="G13" s="533">
        <v>2941</v>
      </c>
      <c r="H13" s="535">
        <f t="shared" si="2"/>
        <v>-383</v>
      </c>
      <c r="I13" s="15">
        <f t="shared" si="3"/>
        <v>88.477737665463295</v>
      </c>
      <c r="J13" s="530"/>
      <c r="O13" s="536"/>
    </row>
    <row r="14" spans="1:15">
      <c r="A14" s="21" t="s">
        <v>18</v>
      </c>
      <c r="B14" s="29">
        <v>4126</v>
      </c>
      <c r="C14" s="3">
        <v>4116</v>
      </c>
      <c r="D14" s="532">
        <f t="shared" si="0"/>
        <v>-10</v>
      </c>
      <c r="E14" s="14">
        <f t="shared" si="1"/>
        <v>99.757634512845371</v>
      </c>
      <c r="F14" s="531">
        <v>3842</v>
      </c>
      <c r="G14" s="533">
        <v>3650</v>
      </c>
      <c r="H14" s="532">
        <f t="shared" si="2"/>
        <v>-192</v>
      </c>
      <c r="I14" s="14">
        <f t="shared" si="3"/>
        <v>95.002602811035914</v>
      </c>
      <c r="J14" s="530"/>
    </row>
    <row r="15" spans="1:15">
      <c r="A15" s="20" t="s">
        <v>19</v>
      </c>
      <c r="B15" s="30">
        <v>3395</v>
      </c>
      <c r="C15" s="4">
        <v>3500</v>
      </c>
      <c r="D15" s="535">
        <f t="shared" si="0"/>
        <v>105</v>
      </c>
      <c r="E15" s="15">
        <f t="shared" si="1"/>
        <v>103.09278350515463</v>
      </c>
      <c r="F15" s="534">
        <v>2997</v>
      </c>
      <c r="G15" s="533">
        <v>2931</v>
      </c>
      <c r="H15" s="535">
        <f t="shared" si="2"/>
        <v>-66</v>
      </c>
      <c r="I15" s="15">
        <f t="shared" si="3"/>
        <v>97.797797797797799</v>
      </c>
      <c r="J15" s="530"/>
    </row>
    <row r="16" spans="1:15">
      <c r="A16" s="20" t="s">
        <v>22</v>
      </c>
      <c r="B16" s="30">
        <v>4328</v>
      </c>
      <c r="C16" s="4">
        <v>4599</v>
      </c>
      <c r="D16" s="535">
        <f t="shared" si="0"/>
        <v>271</v>
      </c>
      <c r="E16" s="15">
        <f t="shared" si="1"/>
        <v>106.26155268022181</v>
      </c>
      <c r="F16" s="534">
        <v>3957</v>
      </c>
      <c r="G16" s="533">
        <v>3873</v>
      </c>
      <c r="H16" s="535">
        <f t="shared" si="2"/>
        <v>-84</v>
      </c>
      <c r="I16" s="15">
        <f t="shared" si="3"/>
        <v>97.877179681576948</v>
      </c>
      <c r="J16" s="530"/>
    </row>
    <row r="17" spans="1:10">
      <c r="A17" s="20" t="s">
        <v>23</v>
      </c>
      <c r="B17" s="30">
        <v>3932</v>
      </c>
      <c r="C17" s="4">
        <v>4030</v>
      </c>
      <c r="D17" s="535">
        <f t="shared" si="0"/>
        <v>98</v>
      </c>
      <c r="E17" s="15">
        <f t="shared" si="1"/>
        <v>102.49237029501526</v>
      </c>
      <c r="F17" s="534">
        <v>4039</v>
      </c>
      <c r="G17" s="533">
        <v>3874</v>
      </c>
      <c r="H17" s="535">
        <f t="shared" si="2"/>
        <v>-165</v>
      </c>
      <c r="I17" s="15">
        <f t="shared" si="3"/>
        <v>95.914830403565247</v>
      </c>
      <c r="J17" s="530"/>
    </row>
    <row r="18" spans="1:10">
      <c r="A18" s="20" t="s">
        <v>13</v>
      </c>
      <c r="B18" s="30">
        <v>4580</v>
      </c>
      <c r="C18" s="4">
        <v>5175</v>
      </c>
      <c r="D18" s="535">
        <f t="shared" si="0"/>
        <v>595</v>
      </c>
      <c r="E18" s="15">
        <f t="shared" si="1"/>
        <v>112.99126637554586</v>
      </c>
      <c r="F18" s="534">
        <v>4666</v>
      </c>
      <c r="G18" s="533">
        <v>4612</v>
      </c>
      <c r="H18" s="535">
        <f t="shared" si="2"/>
        <v>-54</v>
      </c>
      <c r="I18" s="15">
        <f t="shared" si="3"/>
        <v>98.842691813116161</v>
      </c>
      <c r="J18" s="530"/>
    </row>
    <row r="19" spans="1:10" ht="13.5" thickBot="1">
      <c r="A19" s="22" t="s">
        <v>28</v>
      </c>
      <c r="B19" s="29">
        <v>4262</v>
      </c>
      <c r="C19" s="3">
        <v>4226</v>
      </c>
      <c r="D19" s="532">
        <f t="shared" si="0"/>
        <v>-36</v>
      </c>
      <c r="E19" s="14">
        <f t="shared" si="1"/>
        <v>99.155326137963399</v>
      </c>
      <c r="F19" s="531">
        <v>4448</v>
      </c>
      <c r="G19" s="533">
        <v>4098</v>
      </c>
      <c r="H19" s="532">
        <f t="shared" si="2"/>
        <v>-350</v>
      </c>
      <c r="I19" s="14">
        <f t="shared" si="3"/>
        <v>92.131294964028783</v>
      </c>
      <c r="J19" s="530"/>
    </row>
    <row r="20" spans="1:10" ht="13.5" thickBot="1">
      <c r="A20" s="23" t="s">
        <v>40</v>
      </c>
      <c r="B20" s="31">
        <v>24353</v>
      </c>
      <c r="C20" s="9">
        <v>26002</v>
      </c>
      <c r="D20" s="538">
        <f t="shared" si="0"/>
        <v>1649</v>
      </c>
      <c r="E20" s="16">
        <f t="shared" si="1"/>
        <v>106.77123968299594</v>
      </c>
      <c r="F20" s="537">
        <v>24077</v>
      </c>
      <c r="G20" s="539">
        <v>23518</v>
      </c>
      <c r="H20" s="538">
        <f t="shared" si="2"/>
        <v>-559</v>
      </c>
      <c r="I20" s="16">
        <f t="shared" si="3"/>
        <v>97.678282178012211</v>
      </c>
      <c r="J20" s="530"/>
    </row>
    <row r="21" spans="1:10">
      <c r="A21" s="19" t="s">
        <v>1</v>
      </c>
      <c r="B21" s="29">
        <v>4774</v>
      </c>
      <c r="C21" s="3">
        <v>5282</v>
      </c>
      <c r="D21" s="532">
        <f t="shared" si="0"/>
        <v>508</v>
      </c>
      <c r="E21" s="14">
        <f t="shared" si="1"/>
        <v>110.64097193129452</v>
      </c>
      <c r="F21" s="531">
        <v>4558</v>
      </c>
      <c r="G21" s="533">
        <v>4589</v>
      </c>
      <c r="H21" s="532">
        <f t="shared" si="2"/>
        <v>31</v>
      </c>
      <c r="I21" s="14">
        <f t="shared" si="3"/>
        <v>100.68012286090391</v>
      </c>
      <c r="J21" s="530"/>
    </row>
    <row r="22" spans="1:10">
      <c r="A22" s="20" t="s">
        <v>16</v>
      </c>
      <c r="B22" s="30">
        <v>3369</v>
      </c>
      <c r="C22" s="4">
        <v>3482</v>
      </c>
      <c r="D22" s="535">
        <f>C22-B22</f>
        <v>113</v>
      </c>
      <c r="E22" s="15">
        <f>C22/B22*100</f>
        <v>103.35411101216978</v>
      </c>
      <c r="F22" s="534">
        <v>3415</v>
      </c>
      <c r="G22" s="533">
        <v>3196</v>
      </c>
      <c r="H22" s="535">
        <f>G22-F22</f>
        <v>-219</v>
      </c>
      <c r="I22" s="15">
        <f>G22/F22*100</f>
        <v>93.587115666178619</v>
      </c>
      <c r="J22" s="530"/>
    </row>
    <row r="23" spans="1:10">
      <c r="A23" s="21" t="s">
        <v>3</v>
      </c>
      <c r="B23" s="30">
        <v>5018</v>
      </c>
      <c r="C23" s="4">
        <v>5501</v>
      </c>
      <c r="D23" s="535">
        <f t="shared" ref="D23:D40" si="4">C23-B23</f>
        <v>483</v>
      </c>
      <c r="E23" s="15">
        <f t="shared" ref="E23:E40" si="5">C23/B23*100</f>
        <v>109.62534874451973</v>
      </c>
      <c r="F23" s="534">
        <v>4891</v>
      </c>
      <c r="G23" s="533">
        <v>4825</v>
      </c>
      <c r="H23" s="535">
        <f t="shared" si="2"/>
        <v>-66</v>
      </c>
      <c r="I23" s="15">
        <f t="shared" si="3"/>
        <v>98.650582702923742</v>
      </c>
      <c r="J23" s="530"/>
    </row>
    <row r="24" spans="1:10">
      <c r="A24" s="24" t="s">
        <v>21</v>
      </c>
      <c r="B24" s="29">
        <v>3661</v>
      </c>
      <c r="C24" s="3">
        <v>3860</v>
      </c>
      <c r="D24" s="532">
        <f t="shared" si="4"/>
        <v>199</v>
      </c>
      <c r="E24" s="14">
        <f t="shared" si="5"/>
        <v>105.43567331330237</v>
      </c>
      <c r="F24" s="531">
        <v>3723</v>
      </c>
      <c r="G24" s="533">
        <v>3564</v>
      </c>
      <c r="H24" s="532">
        <f t="shared" si="2"/>
        <v>-159</v>
      </c>
      <c r="I24" s="14">
        <f t="shared" si="3"/>
        <v>95.729250604351336</v>
      </c>
      <c r="J24" s="530"/>
    </row>
    <row r="25" spans="1:10">
      <c r="A25" s="20" t="s">
        <v>4</v>
      </c>
      <c r="B25" s="30">
        <v>4158</v>
      </c>
      <c r="C25" s="4">
        <v>4493</v>
      </c>
      <c r="D25" s="535">
        <f t="shared" si="4"/>
        <v>335</v>
      </c>
      <c r="E25" s="15">
        <f t="shared" si="5"/>
        <v>108.05675805675806</v>
      </c>
      <c r="F25" s="534">
        <v>4184</v>
      </c>
      <c r="G25" s="533">
        <v>4083</v>
      </c>
      <c r="H25" s="535">
        <f t="shared" si="2"/>
        <v>-101</v>
      </c>
      <c r="I25" s="15">
        <f t="shared" si="3"/>
        <v>97.586042065009565</v>
      </c>
      <c r="J25" s="530"/>
    </row>
    <row r="26" spans="1:10" ht="13.5" thickBot="1">
      <c r="A26" s="25" t="s">
        <v>7</v>
      </c>
      <c r="B26" s="32">
        <v>3373</v>
      </c>
      <c r="C26" s="6">
        <v>3384</v>
      </c>
      <c r="D26" s="540">
        <f t="shared" si="4"/>
        <v>11</v>
      </c>
      <c r="E26" s="17">
        <f t="shared" si="5"/>
        <v>100.32611918173733</v>
      </c>
      <c r="F26" s="541">
        <v>3306</v>
      </c>
      <c r="G26" s="542">
        <v>3261</v>
      </c>
      <c r="H26" s="540">
        <f t="shared" si="2"/>
        <v>-45</v>
      </c>
      <c r="I26" s="17">
        <f t="shared" si="3"/>
        <v>98.638838475499085</v>
      </c>
      <c r="J26" s="530"/>
    </row>
    <row r="27" spans="1:10" ht="13.5" thickBot="1">
      <c r="A27" s="26" t="s">
        <v>41</v>
      </c>
      <c r="B27" s="33">
        <v>48289</v>
      </c>
      <c r="C27" s="11">
        <v>51120</v>
      </c>
      <c r="D27" s="538">
        <f t="shared" si="4"/>
        <v>2831</v>
      </c>
      <c r="E27" s="16">
        <f t="shared" si="5"/>
        <v>105.8626188158794</v>
      </c>
      <c r="F27" s="543">
        <v>46741</v>
      </c>
      <c r="G27" s="544">
        <v>45168</v>
      </c>
      <c r="H27" s="538">
        <f t="shared" si="2"/>
        <v>-1573</v>
      </c>
      <c r="I27" s="16">
        <f t="shared" si="3"/>
        <v>96.6346462420573</v>
      </c>
      <c r="J27" s="530"/>
    </row>
    <row r="28" spans="1:10">
      <c r="A28" s="20" t="s">
        <v>15</v>
      </c>
      <c r="B28" s="30">
        <v>6504</v>
      </c>
      <c r="C28" s="4">
        <v>7069</v>
      </c>
      <c r="D28" s="535">
        <f t="shared" si="4"/>
        <v>565</v>
      </c>
      <c r="E28" s="15">
        <f t="shared" si="5"/>
        <v>108.6869618696187</v>
      </c>
      <c r="F28" s="36">
        <v>6280</v>
      </c>
      <c r="G28" s="545">
        <v>6180</v>
      </c>
      <c r="H28" s="535">
        <f t="shared" si="2"/>
        <v>-100</v>
      </c>
      <c r="I28" s="15">
        <f t="shared" si="3"/>
        <v>98.407643312101911</v>
      </c>
      <c r="J28" s="530"/>
    </row>
    <row r="29" spans="1:10">
      <c r="A29" s="20" t="s">
        <v>20</v>
      </c>
      <c r="B29" s="30">
        <v>14917</v>
      </c>
      <c r="C29" s="4">
        <v>15773</v>
      </c>
      <c r="D29" s="535">
        <f t="shared" si="4"/>
        <v>856</v>
      </c>
      <c r="E29" s="15">
        <f t="shared" si="5"/>
        <v>105.73841925320104</v>
      </c>
      <c r="F29" s="36">
        <v>15024</v>
      </c>
      <c r="G29" s="545">
        <v>14482</v>
      </c>
      <c r="H29" s="535">
        <f t="shared" si="2"/>
        <v>-542</v>
      </c>
      <c r="I29" s="15">
        <f t="shared" si="3"/>
        <v>96.392438764643245</v>
      </c>
      <c r="J29" s="530"/>
    </row>
    <row r="30" spans="1:10">
      <c r="A30" s="20" t="s">
        <v>26</v>
      </c>
      <c r="B30" s="30">
        <v>8942</v>
      </c>
      <c r="C30" s="4">
        <v>9554</v>
      </c>
      <c r="D30" s="535">
        <f t="shared" si="4"/>
        <v>612</v>
      </c>
      <c r="E30" s="15">
        <f t="shared" si="5"/>
        <v>106.84410646387832</v>
      </c>
      <c r="F30" s="36">
        <v>8138</v>
      </c>
      <c r="G30" s="545">
        <v>7808</v>
      </c>
      <c r="H30" s="535">
        <f t="shared" si="2"/>
        <v>-330</v>
      </c>
      <c r="I30" s="15">
        <f t="shared" si="3"/>
        <v>95.944949619071025</v>
      </c>
      <c r="J30" s="530"/>
    </row>
    <row r="31" spans="1:10">
      <c r="A31" s="19" t="s">
        <v>282</v>
      </c>
      <c r="B31" s="29">
        <v>4488</v>
      </c>
      <c r="C31" s="3">
        <v>4614</v>
      </c>
      <c r="D31" s="535">
        <f t="shared" si="4"/>
        <v>126</v>
      </c>
      <c r="E31" s="15">
        <f t="shared" si="5"/>
        <v>102.80748663101605</v>
      </c>
      <c r="F31" s="35">
        <v>4339</v>
      </c>
      <c r="G31" s="546">
        <v>4186</v>
      </c>
      <c r="H31" s="535">
        <f t="shared" si="2"/>
        <v>-153</v>
      </c>
      <c r="I31" s="15">
        <f t="shared" si="3"/>
        <v>96.473841899055074</v>
      </c>
      <c r="J31" s="530"/>
    </row>
    <row r="32" spans="1:10">
      <c r="A32" s="21" t="s">
        <v>283</v>
      </c>
      <c r="B32" s="30">
        <v>8029</v>
      </c>
      <c r="C32" s="4">
        <v>8297</v>
      </c>
      <c r="D32" s="535">
        <f t="shared" si="4"/>
        <v>268</v>
      </c>
      <c r="E32" s="15">
        <f t="shared" si="5"/>
        <v>103.33790011209365</v>
      </c>
      <c r="F32" s="36">
        <v>7700</v>
      </c>
      <c r="G32" s="545">
        <v>7277</v>
      </c>
      <c r="H32" s="535">
        <f t="shared" si="2"/>
        <v>-423</v>
      </c>
      <c r="I32" s="15">
        <f t="shared" si="3"/>
        <v>94.506493506493499</v>
      </c>
      <c r="J32" s="530"/>
    </row>
    <row r="33" spans="1:10" ht="13.5" thickBot="1">
      <c r="A33" s="22" t="s">
        <v>27</v>
      </c>
      <c r="B33" s="29">
        <v>5409</v>
      </c>
      <c r="C33" s="3">
        <v>5813</v>
      </c>
      <c r="D33" s="532">
        <f t="shared" si="4"/>
        <v>404</v>
      </c>
      <c r="E33" s="14">
        <f t="shared" si="5"/>
        <v>107.46903309299316</v>
      </c>
      <c r="F33" s="35">
        <v>5260</v>
      </c>
      <c r="G33" s="545">
        <v>5235</v>
      </c>
      <c r="H33" s="532">
        <f t="shared" si="2"/>
        <v>-25</v>
      </c>
      <c r="I33" s="14">
        <f t="shared" si="3"/>
        <v>99.524714828897345</v>
      </c>
      <c r="J33" s="530"/>
    </row>
    <row r="34" spans="1:10" ht="13.5" thickBot="1">
      <c r="A34" s="23" t="s">
        <v>35</v>
      </c>
      <c r="B34" s="31">
        <v>28681</v>
      </c>
      <c r="C34" s="9">
        <v>30693</v>
      </c>
      <c r="D34" s="538">
        <f t="shared" si="4"/>
        <v>2012</v>
      </c>
      <c r="E34" s="16">
        <f t="shared" si="5"/>
        <v>107.01509710261148</v>
      </c>
      <c r="F34" s="547">
        <v>28744</v>
      </c>
      <c r="G34" s="548">
        <v>27702</v>
      </c>
      <c r="H34" s="538">
        <f t="shared" si="2"/>
        <v>-1042</v>
      </c>
      <c r="I34" s="16">
        <f t="shared" si="3"/>
        <v>96.37489563039243</v>
      </c>
      <c r="J34" s="530"/>
    </row>
    <row r="35" spans="1:10">
      <c r="A35" s="19" t="s">
        <v>5</v>
      </c>
      <c r="B35" s="29">
        <v>2351</v>
      </c>
      <c r="C35" s="3">
        <v>2457</v>
      </c>
      <c r="D35" s="532">
        <f t="shared" si="4"/>
        <v>106</v>
      </c>
      <c r="E35" s="14">
        <f t="shared" si="5"/>
        <v>104.50871969374734</v>
      </c>
      <c r="F35" s="35">
        <v>2398</v>
      </c>
      <c r="G35" s="545">
        <v>2345</v>
      </c>
      <c r="H35" s="532">
        <f t="shared" si="2"/>
        <v>-53</v>
      </c>
      <c r="I35" s="14">
        <f t="shared" si="3"/>
        <v>97.789824854045037</v>
      </c>
      <c r="J35" s="530"/>
    </row>
    <row r="36" spans="1:10">
      <c r="A36" s="20" t="s">
        <v>24</v>
      </c>
      <c r="B36" s="30">
        <v>5989</v>
      </c>
      <c r="C36" s="4">
        <v>6366</v>
      </c>
      <c r="D36" s="535">
        <f t="shared" si="4"/>
        <v>377</v>
      </c>
      <c r="E36" s="15">
        <f t="shared" si="5"/>
        <v>106.29487393554851</v>
      </c>
      <c r="F36" s="36">
        <v>5993</v>
      </c>
      <c r="G36" s="545">
        <v>5651</v>
      </c>
      <c r="H36" s="535">
        <f t="shared" si="2"/>
        <v>-342</v>
      </c>
      <c r="I36" s="15">
        <f t="shared" si="3"/>
        <v>94.293342232604701</v>
      </c>
      <c r="J36" s="530"/>
    </row>
    <row r="37" spans="1:10">
      <c r="A37" s="19" t="s">
        <v>6</v>
      </c>
      <c r="B37" s="29">
        <v>3863</v>
      </c>
      <c r="C37" s="3">
        <v>4265</v>
      </c>
      <c r="D37" s="532">
        <f t="shared" si="4"/>
        <v>402</v>
      </c>
      <c r="E37" s="14">
        <f t="shared" si="5"/>
        <v>110.40641988092158</v>
      </c>
      <c r="F37" s="35">
        <v>4456</v>
      </c>
      <c r="G37" s="545">
        <v>4320</v>
      </c>
      <c r="H37" s="532">
        <f t="shared" si="2"/>
        <v>-136</v>
      </c>
      <c r="I37" s="14">
        <f t="shared" si="3"/>
        <v>96.94793536804309</v>
      </c>
      <c r="J37" s="530"/>
    </row>
    <row r="38" spans="1:10">
      <c r="A38" s="20" t="s">
        <v>25</v>
      </c>
      <c r="B38" s="30">
        <v>2801</v>
      </c>
      <c r="C38" s="4">
        <v>3054</v>
      </c>
      <c r="D38" s="535">
        <f t="shared" si="4"/>
        <v>253</v>
      </c>
      <c r="E38" s="15">
        <f t="shared" si="5"/>
        <v>109.03248839700109</v>
      </c>
      <c r="F38" s="36">
        <v>2670</v>
      </c>
      <c r="G38" s="545">
        <v>2693</v>
      </c>
      <c r="H38" s="535">
        <f t="shared" si="2"/>
        <v>23</v>
      </c>
      <c r="I38" s="15">
        <f t="shared" si="3"/>
        <v>100.86142322097378</v>
      </c>
      <c r="J38" s="530"/>
    </row>
    <row r="39" spans="1:10">
      <c r="A39" s="20" t="s">
        <v>8</v>
      </c>
      <c r="B39" s="30">
        <v>2567</v>
      </c>
      <c r="C39" s="4">
        <v>2690</v>
      </c>
      <c r="D39" s="535">
        <f t="shared" si="4"/>
        <v>123</v>
      </c>
      <c r="E39" s="15">
        <f t="shared" si="5"/>
        <v>104.79158550837553</v>
      </c>
      <c r="F39" s="36">
        <v>2459</v>
      </c>
      <c r="G39" s="545">
        <v>2471</v>
      </c>
      <c r="H39" s="535">
        <f t="shared" si="2"/>
        <v>12</v>
      </c>
      <c r="I39" s="15">
        <f t="shared" si="3"/>
        <v>100.48800325335503</v>
      </c>
      <c r="J39" s="530"/>
    </row>
    <row r="40" spans="1:10">
      <c r="A40" s="20" t="s">
        <v>9</v>
      </c>
      <c r="B40" s="30">
        <v>3945</v>
      </c>
      <c r="C40" s="4">
        <v>4513</v>
      </c>
      <c r="D40" s="535">
        <f t="shared" si="4"/>
        <v>568</v>
      </c>
      <c r="E40" s="15">
        <f t="shared" si="5"/>
        <v>114.3979721166033</v>
      </c>
      <c r="F40" s="36">
        <v>3973</v>
      </c>
      <c r="G40" s="545">
        <v>3672</v>
      </c>
      <c r="H40" s="535">
        <f t="shared" si="2"/>
        <v>-301</v>
      </c>
      <c r="I40" s="15">
        <f t="shared" si="3"/>
        <v>92.423861062169649</v>
      </c>
      <c r="J40" s="530"/>
    </row>
    <row r="41" spans="1:10">
      <c r="A41" s="20" t="s">
        <v>10</v>
      </c>
      <c r="B41" s="30">
        <v>3881</v>
      </c>
      <c r="C41" s="4">
        <v>3919</v>
      </c>
      <c r="D41" s="535">
        <f>C41-B41</f>
        <v>38</v>
      </c>
      <c r="E41" s="15">
        <f>C41/B41*100</f>
        <v>100.97912909044059</v>
      </c>
      <c r="F41" s="36">
        <v>3738</v>
      </c>
      <c r="G41" s="545">
        <v>3487</v>
      </c>
      <c r="H41" s="535">
        <f>G41-F41</f>
        <v>-251</v>
      </c>
      <c r="I41" s="15">
        <f>G41/F41*100</f>
        <v>93.285179240235422</v>
      </c>
      <c r="J41" s="530"/>
    </row>
    <row r="42" spans="1:10" ht="13.5" thickBot="1">
      <c r="A42" s="27" t="s">
        <v>12</v>
      </c>
      <c r="B42" s="29">
        <v>3284</v>
      </c>
      <c r="C42" s="3">
        <v>3429</v>
      </c>
      <c r="D42" s="532">
        <f>C42-B42</f>
        <v>145</v>
      </c>
      <c r="E42" s="14">
        <f>C42/B42*100</f>
        <v>104.41534713763703</v>
      </c>
      <c r="F42" s="35">
        <v>3057</v>
      </c>
      <c r="G42" s="545">
        <v>3063</v>
      </c>
      <c r="H42" s="532">
        <f t="shared" si="2"/>
        <v>6</v>
      </c>
      <c r="I42" s="14">
        <f t="shared" si="3"/>
        <v>100.19627085377823</v>
      </c>
      <c r="J42" s="530"/>
    </row>
    <row r="43" spans="1:10" ht="13.5" thickBot="1">
      <c r="A43" s="23" t="s">
        <v>36</v>
      </c>
      <c r="B43" s="31">
        <v>18997</v>
      </c>
      <c r="C43" s="9">
        <v>20292</v>
      </c>
      <c r="D43" s="538">
        <f>C43-B43</f>
        <v>1295</v>
      </c>
      <c r="E43" s="16">
        <f>C43/B43*100</f>
        <v>106.81686582091909</v>
      </c>
      <c r="F43" s="547">
        <v>18552</v>
      </c>
      <c r="G43" s="548">
        <v>18156</v>
      </c>
      <c r="H43" s="538">
        <f t="shared" si="2"/>
        <v>-396</v>
      </c>
      <c r="I43" s="16">
        <f t="shared" si="3"/>
        <v>97.86545924967659</v>
      </c>
      <c r="J43" s="530"/>
    </row>
    <row r="44" spans="1:10" ht="13.5" thickBot="1">
      <c r="A44" s="27" t="s">
        <v>11</v>
      </c>
      <c r="B44" s="29">
        <v>18997</v>
      </c>
      <c r="C44" s="3">
        <v>20292</v>
      </c>
      <c r="D44" s="532">
        <f>C44-B44</f>
        <v>1295</v>
      </c>
      <c r="E44" s="14">
        <f>C44/B44*100</f>
        <v>106.81686582091909</v>
      </c>
      <c r="F44" s="35">
        <v>18552</v>
      </c>
      <c r="G44" s="549">
        <v>18156</v>
      </c>
      <c r="H44" s="532">
        <f t="shared" si="2"/>
        <v>-396</v>
      </c>
      <c r="I44" s="14">
        <f t="shared" si="3"/>
        <v>97.86545924967659</v>
      </c>
      <c r="J44" s="530"/>
    </row>
    <row r="45" spans="1:10" ht="27" customHeight="1" thickBot="1">
      <c r="A45" s="34" t="s">
        <v>33</v>
      </c>
      <c r="B45" s="28">
        <v>157369</v>
      </c>
      <c r="C45" s="7">
        <v>166314</v>
      </c>
      <c r="D45" s="528">
        <f>C45-B45</f>
        <v>8945</v>
      </c>
      <c r="E45" s="13">
        <f>C45/B45*100</f>
        <v>105.68409280099638</v>
      </c>
      <c r="F45" s="550">
        <v>153558</v>
      </c>
      <c r="G45" s="551">
        <v>148111</v>
      </c>
      <c r="H45" s="528">
        <f t="shared" si="2"/>
        <v>-5447</v>
      </c>
      <c r="I45" s="13">
        <f t="shared" si="3"/>
        <v>96.452806105836231</v>
      </c>
      <c r="J45" s="552"/>
    </row>
    <row r="46" spans="1:10" ht="16.5" customHeight="1">
      <c r="A46" s="2" t="s">
        <v>284</v>
      </c>
      <c r="B46" s="553"/>
      <c r="C46" s="553"/>
      <c r="D46" s="553"/>
      <c r="E46" s="554"/>
      <c r="F46" s="553"/>
      <c r="G46" s="553"/>
      <c r="H46" s="553"/>
      <c r="I46" s="554"/>
      <c r="J46" s="552"/>
    </row>
    <row r="47" spans="1:10">
      <c r="A47" s="2"/>
      <c r="B47" s="2"/>
      <c r="C47" s="2"/>
      <c r="D47" s="2"/>
    </row>
    <row r="48" spans="1:10">
      <c r="B48" s="2"/>
      <c r="C48" s="2"/>
      <c r="D48" s="2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  <row r="51" spans="1:9">
      <c r="A51" s="1"/>
      <c r="B51" s="1"/>
      <c r="C51" s="1"/>
      <c r="D51" s="1"/>
      <c r="E51" s="1"/>
      <c r="F51" s="1"/>
      <c r="G51" s="1"/>
      <c r="H51" s="1"/>
      <c r="I51" s="1"/>
    </row>
  </sheetData>
  <mergeCells count="7">
    <mergeCell ref="A2:I2"/>
    <mergeCell ref="A3:I3"/>
    <mergeCell ref="A5:A9"/>
    <mergeCell ref="B5:E5"/>
    <mergeCell ref="F5:I5"/>
    <mergeCell ref="B6:C8"/>
    <mergeCell ref="F6:G8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zoomScaleNormal="100" workbookViewId="0">
      <selection activeCell="H34" sqref="H34"/>
    </sheetView>
  </sheetViews>
  <sheetFormatPr defaultRowHeight="12.75"/>
  <cols>
    <col min="1" max="1" width="6.85546875" customWidth="1"/>
    <col min="2" max="2" width="8.42578125" customWidth="1"/>
    <col min="3" max="3" width="52.5703125" customWidth="1"/>
    <col min="4" max="4" width="15.5703125" customWidth="1"/>
    <col min="5" max="5" width="16" customWidth="1"/>
    <col min="6" max="6" width="17.7109375" customWidth="1"/>
  </cols>
  <sheetData>
    <row r="1" spans="1:6" ht="15.75">
      <c r="F1" s="434" t="s">
        <v>285</v>
      </c>
    </row>
    <row r="2" spans="1:6" ht="15.75">
      <c r="A2" s="981" t="s">
        <v>286</v>
      </c>
      <c r="B2" s="981"/>
      <c r="C2" s="981"/>
      <c r="D2" s="981"/>
      <c r="E2" s="981"/>
      <c r="F2" s="981"/>
    </row>
    <row r="3" spans="1:6" ht="15.75">
      <c r="A3" s="961" t="s">
        <v>339</v>
      </c>
      <c r="B3" s="961"/>
      <c r="C3" s="961"/>
      <c r="D3" s="961"/>
      <c r="E3" s="961"/>
      <c r="F3" s="961"/>
    </row>
    <row r="4" spans="1:6" ht="11.25" customHeight="1" thickBot="1">
      <c r="A4" s="894"/>
      <c r="B4" s="894"/>
      <c r="C4" s="894"/>
      <c r="D4" s="894"/>
    </row>
    <row r="5" spans="1:6">
      <c r="A5" s="982" t="s">
        <v>72</v>
      </c>
      <c r="B5" s="983"/>
      <c r="C5" s="983"/>
      <c r="D5" s="988" t="s">
        <v>349</v>
      </c>
      <c r="E5" s="988" t="s">
        <v>350</v>
      </c>
      <c r="F5" s="988" t="s">
        <v>287</v>
      </c>
    </row>
    <row r="6" spans="1:6">
      <c r="A6" s="984"/>
      <c r="B6" s="985"/>
      <c r="C6" s="985"/>
      <c r="D6" s="989"/>
      <c r="E6" s="989"/>
      <c r="F6" s="989"/>
    </row>
    <row r="7" spans="1:6">
      <c r="A7" s="984"/>
      <c r="B7" s="985"/>
      <c r="C7" s="985"/>
      <c r="D7" s="989"/>
      <c r="E7" s="989"/>
      <c r="F7" s="989"/>
    </row>
    <row r="8" spans="1:6" ht="13.5" thickBot="1">
      <c r="A8" s="986"/>
      <c r="B8" s="985"/>
      <c r="C8" s="987"/>
      <c r="D8" s="990"/>
      <c r="E8" s="990"/>
      <c r="F8" s="990"/>
    </row>
    <row r="9" spans="1:6" ht="16.5" thickBot="1">
      <c r="A9" s="555" t="s">
        <v>73</v>
      </c>
      <c r="B9" s="710"/>
      <c r="C9" s="556"/>
      <c r="D9" s="557">
        <v>77148</v>
      </c>
      <c r="E9" s="557">
        <v>66146</v>
      </c>
      <c r="F9" s="557">
        <f>E9-D9</f>
        <v>-11002</v>
      </c>
    </row>
    <row r="10" spans="1:6" ht="15.75">
      <c r="A10" s="658"/>
      <c r="B10" s="1000" t="s">
        <v>79</v>
      </c>
      <c r="C10" s="1001"/>
      <c r="D10" s="558">
        <v>66574</v>
      </c>
      <c r="E10" s="558">
        <v>56997</v>
      </c>
      <c r="F10" s="559">
        <f t="shared" ref="F10:F42" si="0">E10-D10</f>
        <v>-9577</v>
      </c>
    </row>
    <row r="11" spans="1:6" ht="15.75">
      <c r="A11" s="659"/>
      <c r="B11" s="1002" t="s">
        <v>80</v>
      </c>
      <c r="C11" s="1003"/>
      <c r="D11" s="560">
        <v>3711</v>
      </c>
      <c r="E11" s="560">
        <v>2867</v>
      </c>
      <c r="F11" s="561">
        <f t="shared" si="0"/>
        <v>-844</v>
      </c>
    </row>
    <row r="12" spans="1:6" ht="15.75">
      <c r="A12" s="659"/>
      <c r="B12" s="711" t="s">
        <v>288</v>
      </c>
      <c r="C12" s="562"/>
      <c r="D12" s="560">
        <v>6241</v>
      </c>
      <c r="E12" s="560">
        <v>5612</v>
      </c>
      <c r="F12" s="561">
        <f t="shared" si="0"/>
        <v>-629</v>
      </c>
    </row>
    <row r="13" spans="1:6" ht="15.75">
      <c r="A13" s="660"/>
      <c r="B13" s="712" t="s">
        <v>75</v>
      </c>
      <c r="C13" s="563"/>
      <c r="D13" s="560">
        <v>35098</v>
      </c>
      <c r="E13" s="560">
        <v>30671</v>
      </c>
      <c r="F13" s="561">
        <f t="shared" si="0"/>
        <v>-4427</v>
      </c>
    </row>
    <row r="14" spans="1:6" ht="15.75">
      <c r="A14" s="660"/>
      <c r="B14" s="713" t="s">
        <v>76</v>
      </c>
      <c r="C14" s="564"/>
      <c r="D14" s="560">
        <v>14105</v>
      </c>
      <c r="E14" s="560">
        <v>11200</v>
      </c>
      <c r="F14" s="561">
        <f t="shared" si="0"/>
        <v>-2905</v>
      </c>
    </row>
    <row r="15" spans="1:6" ht="15.75">
      <c r="A15" s="660"/>
      <c r="B15" s="714" t="s">
        <v>77</v>
      </c>
      <c r="C15" s="565"/>
      <c r="D15" s="560">
        <v>63043</v>
      </c>
      <c r="E15" s="560">
        <v>54946</v>
      </c>
      <c r="F15" s="561">
        <f t="shared" si="0"/>
        <v>-8097</v>
      </c>
    </row>
    <row r="16" spans="1:6" ht="15.75">
      <c r="A16" s="521" t="s">
        <v>289</v>
      </c>
      <c r="B16" s="713" t="s">
        <v>81</v>
      </c>
      <c r="C16" s="564"/>
      <c r="D16" s="560">
        <v>161</v>
      </c>
      <c r="E16" s="560">
        <v>155</v>
      </c>
      <c r="F16" s="561">
        <f t="shared" si="0"/>
        <v>-6</v>
      </c>
    </row>
    <row r="17" spans="1:6" ht="15.75">
      <c r="A17" s="521" t="s">
        <v>290</v>
      </c>
      <c r="B17" s="714" t="s">
        <v>82</v>
      </c>
      <c r="C17" s="565"/>
      <c r="D17" s="560">
        <v>356</v>
      </c>
      <c r="E17" s="560">
        <v>335</v>
      </c>
      <c r="F17" s="561">
        <f t="shared" si="0"/>
        <v>-21</v>
      </c>
    </row>
    <row r="18" spans="1:6" ht="15.75">
      <c r="A18" s="660"/>
      <c r="B18" s="713" t="s">
        <v>83</v>
      </c>
      <c r="C18" s="564"/>
      <c r="D18" s="560">
        <v>3253</v>
      </c>
      <c r="E18" s="560">
        <v>2108</v>
      </c>
      <c r="F18" s="561">
        <f t="shared" si="0"/>
        <v>-1145</v>
      </c>
    </row>
    <row r="19" spans="1:6" ht="15.75">
      <c r="A19" s="660"/>
      <c r="B19" s="713" t="s">
        <v>84</v>
      </c>
      <c r="C19" s="564"/>
      <c r="D19" s="560">
        <v>0</v>
      </c>
      <c r="E19" s="560">
        <v>0</v>
      </c>
      <c r="F19" s="561">
        <f t="shared" si="0"/>
        <v>0</v>
      </c>
    </row>
    <row r="20" spans="1:6" ht="15.75">
      <c r="A20" s="660"/>
      <c r="B20" s="713" t="s">
        <v>85</v>
      </c>
      <c r="C20" s="564"/>
      <c r="D20" s="560">
        <v>599</v>
      </c>
      <c r="E20" s="560">
        <v>768</v>
      </c>
      <c r="F20" s="561">
        <f t="shared" si="0"/>
        <v>169</v>
      </c>
    </row>
    <row r="21" spans="1:6" ht="16.5" thickBot="1">
      <c r="A21" s="661"/>
      <c r="B21" s="712" t="s">
        <v>86</v>
      </c>
      <c r="C21" s="563"/>
      <c r="D21" s="566">
        <v>305</v>
      </c>
      <c r="E21" s="566">
        <v>344</v>
      </c>
      <c r="F21" s="567">
        <f t="shared" si="0"/>
        <v>39</v>
      </c>
    </row>
    <row r="22" spans="1:6" ht="16.5" thickBot="1">
      <c r="A22" s="568" t="s">
        <v>88</v>
      </c>
      <c r="B22" s="710"/>
      <c r="C22" s="569"/>
      <c r="D22" s="570">
        <v>68203</v>
      </c>
      <c r="E22" s="570">
        <v>71593</v>
      </c>
      <c r="F22" s="570">
        <f t="shared" si="0"/>
        <v>3390</v>
      </c>
    </row>
    <row r="23" spans="1:6" ht="16.5" thickBot="1">
      <c r="A23" s="1004" t="s">
        <v>291</v>
      </c>
      <c r="B23" s="1006" t="s">
        <v>292</v>
      </c>
      <c r="C23" s="1007"/>
      <c r="D23" s="571">
        <v>29715</v>
      </c>
      <c r="E23" s="572">
        <v>32323</v>
      </c>
      <c r="F23" s="573">
        <f t="shared" si="0"/>
        <v>2608</v>
      </c>
    </row>
    <row r="24" spans="1:6" ht="15.75">
      <c r="A24" s="1005"/>
      <c r="B24" s="1008" t="s">
        <v>91</v>
      </c>
      <c r="C24" s="565" t="s">
        <v>92</v>
      </c>
      <c r="D24" s="574">
        <v>26892</v>
      </c>
      <c r="E24" s="558">
        <v>29384</v>
      </c>
      <c r="F24" s="559">
        <f t="shared" si="0"/>
        <v>2492</v>
      </c>
    </row>
    <row r="25" spans="1:6" ht="15.75">
      <c r="A25" s="1005"/>
      <c r="B25" s="879"/>
      <c r="C25" s="682" t="s">
        <v>293</v>
      </c>
      <c r="D25" s="575">
        <v>3063</v>
      </c>
      <c r="E25" s="560">
        <v>3681</v>
      </c>
      <c r="F25" s="561">
        <f t="shared" si="0"/>
        <v>618</v>
      </c>
    </row>
    <row r="26" spans="1:6" ht="15.75">
      <c r="A26" s="1005"/>
      <c r="B26" s="879"/>
      <c r="C26" s="564" t="s">
        <v>294</v>
      </c>
      <c r="D26" s="575">
        <v>2823</v>
      </c>
      <c r="E26" s="560">
        <v>2939</v>
      </c>
      <c r="F26" s="561">
        <f t="shared" si="0"/>
        <v>116</v>
      </c>
    </row>
    <row r="27" spans="1:6" ht="15.75">
      <c r="A27" s="1005"/>
      <c r="B27" s="879"/>
      <c r="C27" s="683" t="s">
        <v>295</v>
      </c>
      <c r="D27" s="575">
        <v>651</v>
      </c>
      <c r="E27" s="560">
        <v>750</v>
      </c>
      <c r="F27" s="561">
        <f t="shared" si="0"/>
        <v>99</v>
      </c>
    </row>
    <row r="28" spans="1:6" ht="15.75">
      <c r="A28" s="1005"/>
      <c r="B28" s="879"/>
      <c r="C28" s="564" t="s">
        <v>296</v>
      </c>
      <c r="D28" s="575">
        <v>830</v>
      </c>
      <c r="E28" s="560">
        <v>823</v>
      </c>
      <c r="F28" s="561">
        <f t="shared" si="0"/>
        <v>-7</v>
      </c>
    </row>
    <row r="29" spans="1:6" ht="31.5">
      <c r="A29" s="1005"/>
      <c r="B29" s="879"/>
      <c r="C29" s="684" t="s">
        <v>97</v>
      </c>
      <c r="D29" s="575">
        <v>745</v>
      </c>
      <c r="E29" s="560">
        <v>795</v>
      </c>
      <c r="F29" s="561">
        <f t="shared" si="0"/>
        <v>50</v>
      </c>
    </row>
    <row r="30" spans="1:6" ht="48" thickBot="1">
      <c r="A30" s="1005"/>
      <c r="B30" s="1009"/>
      <c r="C30" s="684" t="s">
        <v>297</v>
      </c>
      <c r="D30" s="576">
        <v>471</v>
      </c>
      <c r="E30" s="566">
        <v>495</v>
      </c>
      <c r="F30" s="567">
        <f t="shared" si="0"/>
        <v>24</v>
      </c>
    </row>
    <row r="31" spans="1:6" ht="15.75">
      <c r="A31" s="1005"/>
      <c r="B31" s="715" t="s">
        <v>99</v>
      </c>
      <c r="C31" s="577"/>
      <c r="D31" s="574">
        <v>1111</v>
      </c>
      <c r="E31" s="558">
        <v>1095</v>
      </c>
      <c r="F31" s="559">
        <f t="shared" si="0"/>
        <v>-16</v>
      </c>
    </row>
    <row r="32" spans="1:6" ht="15.75">
      <c r="A32" s="1005"/>
      <c r="B32" s="713" t="s">
        <v>100</v>
      </c>
      <c r="C32" s="564"/>
      <c r="D32" s="575">
        <v>7170</v>
      </c>
      <c r="E32" s="560">
        <v>7425</v>
      </c>
      <c r="F32" s="561">
        <f t="shared" si="0"/>
        <v>255</v>
      </c>
    </row>
    <row r="33" spans="1:6" ht="15.75">
      <c r="A33" s="1005"/>
      <c r="B33" s="713" t="s">
        <v>101</v>
      </c>
      <c r="C33" s="564"/>
      <c r="D33" s="575">
        <v>40</v>
      </c>
      <c r="E33" s="560">
        <v>0</v>
      </c>
      <c r="F33" s="561">
        <f t="shared" si="0"/>
        <v>-40</v>
      </c>
    </row>
    <row r="34" spans="1:6" ht="15.75">
      <c r="A34" s="1005"/>
      <c r="B34" s="713" t="s">
        <v>102</v>
      </c>
      <c r="C34" s="564"/>
      <c r="D34" s="575">
        <v>1692</v>
      </c>
      <c r="E34" s="560">
        <v>1819</v>
      </c>
      <c r="F34" s="561">
        <f t="shared" si="0"/>
        <v>127</v>
      </c>
    </row>
    <row r="35" spans="1:6" ht="15.75">
      <c r="A35" s="1005"/>
      <c r="B35" s="1010" t="s">
        <v>298</v>
      </c>
      <c r="C35" s="1011"/>
      <c r="D35" s="575">
        <v>857</v>
      </c>
      <c r="E35" s="560">
        <v>1126</v>
      </c>
      <c r="F35" s="561">
        <f t="shared" si="0"/>
        <v>269</v>
      </c>
    </row>
    <row r="36" spans="1:6" ht="15.75">
      <c r="A36" s="1005"/>
      <c r="B36" s="713" t="s">
        <v>103</v>
      </c>
      <c r="C36" s="564"/>
      <c r="D36" s="575">
        <v>18754</v>
      </c>
      <c r="E36" s="560">
        <v>18312</v>
      </c>
      <c r="F36" s="561">
        <f t="shared" si="0"/>
        <v>-442</v>
      </c>
    </row>
    <row r="37" spans="1:6" ht="15.75">
      <c r="A37" s="1005"/>
      <c r="B37" s="714" t="s">
        <v>105</v>
      </c>
      <c r="C37" s="565"/>
      <c r="D37" s="575">
        <v>4314</v>
      </c>
      <c r="E37" s="560">
        <v>5158</v>
      </c>
      <c r="F37" s="561">
        <f t="shared" si="0"/>
        <v>844</v>
      </c>
    </row>
    <row r="38" spans="1:6" ht="15.75">
      <c r="A38" s="1005"/>
      <c r="B38" s="713" t="s">
        <v>106</v>
      </c>
      <c r="C38" s="564"/>
      <c r="D38" s="575">
        <v>42</v>
      </c>
      <c r="E38" s="560">
        <v>34</v>
      </c>
      <c r="F38" s="561">
        <f t="shared" si="0"/>
        <v>-8</v>
      </c>
    </row>
    <row r="39" spans="1:6" ht="15.75">
      <c r="A39" s="1005"/>
      <c r="B39" s="713" t="s">
        <v>107</v>
      </c>
      <c r="C39" s="564"/>
      <c r="D39" s="575">
        <v>270</v>
      </c>
      <c r="E39" s="560">
        <v>259</v>
      </c>
      <c r="F39" s="561">
        <f t="shared" si="0"/>
        <v>-11</v>
      </c>
    </row>
    <row r="40" spans="1:6" ht="15.75">
      <c r="A40" s="1005"/>
      <c r="B40" s="714" t="s">
        <v>108</v>
      </c>
      <c r="C40" s="565"/>
      <c r="D40" s="575">
        <v>730</v>
      </c>
      <c r="E40" s="560">
        <v>625</v>
      </c>
      <c r="F40" s="561">
        <f t="shared" si="0"/>
        <v>-105</v>
      </c>
    </row>
    <row r="41" spans="1:6" ht="15.75">
      <c r="A41" s="1005"/>
      <c r="B41" s="713" t="s">
        <v>109</v>
      </c>
      <c r="C41" s="564"/>
      <c r="D41" s="575">
        <v>951</v>
      </c>
      <c r="E41" s="560">
        <v>868</v>
      </c>
      <c r="F41" s="561">
        <f t="shared" si="0"/>
        <v>-83</v>
      </c>
    </row>
    <row r="42" spans="1:6" ht="16.5" thickBot="1">
      <c r="A42" s="1005"/>
      <c r="B42" s="716" t="s">
        <v>110</v>
      </c>
      <c r="C42" s="578"/>
      <c r="D42" s="579">
        <v>2377</v>
      </c>
      <c r="E42" s="580">
        <v>2292</v>
      </c>
      <c r="F42" s="581">
        <f t="shared" si="0"/>
        <v>-85</v>
      </c>
    </row>
    <row r="43" spans="1:6" ht="16.5" thickBot="1">
      <c r="A43" s="991" t="s">
        <v>299</v>
      </c>
      <c r="B43" s="992"/>
      <c r="C43" s="993"/>
      <c r="D43" s="582">
        <v>8945</v>
      </c>
      <c r="E43" s="583">
        <v>-5447</v>
      </c>
      <c r="F43" s="584"/>
    </row>
    <row r="44" spans="1:6" ht="16.5" thickBot="1">
      <c r="A44" s="994" t="s">
        <v>112</v>
      </c>
      <c r="B44" s="995"/>
      <c r="C44" s="996"/>
      <c r="D44" s="571">
        <v>25024</v>
      </c>
      <c r="E44" s="585">
        <v>32740</v>
      </c>
      <c r="F44" s="586">
        <f>E44-D44</f>
        <v>7716</v>
      </c>
    </row>
    <row r="45" spans="1:6" ht="16.5" thickBot="1">
      <c r="A45" s="997" t="s">
        <v>300</v>
      </c>
      <c r="B45" s="998"/>
      <c r="C45" s="999"/>
      <c r="D45" s="587">
        <v>13135</v>
      </c>
      <c r="E45" s="588">
        <v>14296</v>
      </c>
      <c r="F45" s="589">
        <f>E45-D45</f>
        <v>1161</v>
      </c>
    </row>
    <row r="46" spans="1:6">
      <c r="A46" s="536"/>
      <c r="B46" s="536"/>
      <c r="C46" s="536"/>
    </row>
    <row r="47" spans="1:6">
      <c r="A47" s="109"/>
      <c r="B47" s="109"/>
      <c r="C47" s="109"/>
    </row>
    <row r="48" spans="1:6">
      <c r="A48" s="109" t="s">
        <v>114</v>
      </c>
      <c r="B48" s="109"/>
      <c r="C48" s="109"/>
    </row>
  </sheetData>
  <mergeCells count="16">
    <mergeCell ref="A43:C43"/>
    <mergeCell ref="A44:C44"/>
    <mergeCell ref="A45:C45"/>
    <mergeCell ref="B10:C10"/>
    <mergeCell ref="B11:C11"/>
    <mergeCell ref="A23:A42"/>
    <mergeCell ref="B23:C23"/>
    <mergeCell ref="B24:B30"/>
    <mergeCell ref="B35:C35"/>
    <mergeCell ref="A2:F2"/>
    <mergeCell ref="A3:F3"/>
    <mergeCell ref="A4:D4"/>
    <mergeCell ref="A5:C8"/>
    <mergeCell ref="D5:D8"/>
    <mergeCell ref="E5:E8"/>
    <mergeCell ref="F5:F8"/>
  </mergeCells>
  <pageMargins left="0.25" right="0.25" top="0.75" bottom="0.75" header="0.3" footer="0.3"/>
  <pageSetup paperSize="9" scale="86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/>
  <dimension ref="A1:M61"/>
  <sheetViews>
    <sheetView showGridLines="0" zoomScaleNormal="100" workbookViewId="0">
      <selection activeCell="F12" sqref="F12"/>
    </sheetView>
  </sheetViews>
  <sheetFormatPr defaultRowHeight="12.75"/>
  <cols>
    <col min="1" max="1" width="35" customWidth="1"/>
    <col min="2" max="2" width="16.5703125" customWidth="1"/>
    <col min="3" max="3" width="22.28515625" customWidth="1"/>
    <col min="4" max="4" width="20.140625" customWidth="1"/>
    <col min="5" max="5" width="7" customWidth="1"/>
  </cols>
  <sheetData>
    <row r="1" spans="1:4" ht="15">
      <c r="D1" s="5" t="s">
        <v>170</v>
      </c>
    </row>
    <row r="2" spans="1:4" ht="15" customHeight="1">
      <c r="A2" s="961" t="s">
        <v>171</v>
      </c>
      <c r="B2" s="961"/>
      <c r="C2" s="961"/>
      <c r="D2" s="961"/>
    </row>
    <row r="3" spans="1:4" ht="12.75" customHeight="1">
      <c r="A3" s="961"/>
      <c r="B3" s="961"/>
      <c r="C3" s="961"/>
      <c r="D3" s="961"/>
    </row>
    <row r="4" spans="1:4" ht="13.5" customHeight="1">
      <c r="A4" s="961" t="s">
        <v>366</v>
      </c>
      <c r="B4" s="961"/>
      <c r="C4" s="961"/>
      <c r="D4" s="961"/>
    </row>
    <row r="5" spans="1:4" ht="13.5" customHeight="1">
      <c r="A5" s="105"/>
      <c r="B5" s="105"/>
      <c r="C5" s="105"/>
      <c r="D5" s="105"/>
    </row>
    <row r="6" spans="1:4" ht="9" customHeight="1" thickBot="1"/>
    <row r="7" spans="1:4" ht="12.75" customHeight="1">
      <c r="A7" s="895" t="s">
        <v>34</v>
      </c>
      <c r="B7" s="964" t="s">
        <v>172</v>
      </c>
      <c r="C7" s="964" t="s">
        <v>235</v>
      </c>
      <c r="D7" s="964" t="s">
        <v>173</v>
      </c>
    </row>
    <row r="8" spans="1:4" ht="48.75" customHeight="1" thickBot="1">
      <c r="A8" s="897"/>
      <c r="B8" s="965"/>
      <c r="C8" s="965"/>
      <c r="D8" s="965"/>
    </row>
    <row r="9" spans="1:4" ht="12.75" customHeight="1">
      <c r="A9" s="897"/>
      <c r="B9" s="964"/>
      <c r="C9" s="1015"/>
      <c r="D9" s="965"/>
    </row>
    <row r="10" spans="1:4" ht="2.25" customHeight="1" thickBot="1">
      <c r="A10" s="897"/>
      <c r="B10" s="966"/>
      <c r="C10" s="1016"/>
      <c r="D10" s="966"/>
    </row>
    <row r="11" spans="1:4" ht="18" customHeight="1" thickBot="1">
      <c r="A11" s="108"/>
      <c r="B11" s="1012" t="s">
        <v>367</v>
      </c>
      <c r="C11" s="1013"/>
      <c r="D11" s="1014"/>
    </row>
    <row r="12" spans="1:4" ht="17.25" customHeight="1" thickBot="1">
      <c r="A12" s="211" t="s">
        <v>164</v>
      </c>
      <c r="B12" s="212">
        <v>3095</v>
      </c>
      <c r="C12" s="174">
        <v>1740</v>
      </c>
      <c r="D12" s="213">
        <f>B12/C12</f>
        <v>1.7787356321839081</v>
      </c>
    </row>
    <row r="13" spans="1:4" ht="15">
      <c r="A13" s="176" t="s">
        <v>14</v>
      </c>
      <c r="B13" s="177">
        <v>390</v>
      </c>
      <c r="C13" s="178">
        <v>277</v>
      </c>
      <c r="D13" s="214">
        <f t="shared" ref="D13:D47" si="0">B13/C13</f>
        <v>1.407942238267148</v>
      </c>
    </row>
    <row r="14" spans="1:4" ht="15">
      <c r="A14" s="180" t="s">
        <v>17</v>
      </c>
      <c r="B14" s="181">
        <v>273</v>
      </c>
      <c r="C14" s="182">
        <v>257</v>
      </c>
      <c r="D14" s="215">
        <f t="shared" si="0"/>
        <v>1.0622568093385214</v>
      </c>
    </row>
    <row r="15" spans="1:4" ht="15">
      <c r="A15" s="184" t="s">
        <v>2</v>
      </c>
      <c r="B15" s="181">
        <v>362</v>
      </c>
      <c r="C15" s="182">
        <v>91</v>
      </c>
      <c r="D15" s="216">
        <f t="shared" si="0"/>
        <v>3.9780219780219781</v>
      </c>
    </row>
    <row r="16" spans="1:4" ht="15">
      <c r="A16" s="184" t="s">
        <v>18</v>
      </c>
      <c r="B16" s="181">
        <v>286</v>
      </c>
      <c r="C16" s="178">
        <v>130</v>
      </c>
      <c r="D16" s="215">
        <f t="shared" si="0"/>
        <v>2.2000000000000002</v>
      </c>
    </row>
    <row r="17" spans="1:4" ht="15">
      <c r="A17" s="180" t="s">
        <v>19</v>
      </c>
      <c r="B17" s="181">
        <v>302</v>
      </c>
      <c r="C17" s="182">
        <v>201</v>
      </c>
      <c r="D17" s="216">
        <f t="shared" si="0"/>
        <v>1.5024875621890548</v>
      </c>
    </row>
    <row r="18" spans="1:4" ht="15">
      <c r="A18" s="180" t="s">
        <v>22</v>
      </c>
      <c r="B18" s="181">
        <v>384</v>
      </c>
      <c r="C18" s="182">
        <v>197</v>
      </c>
      <c r="D18" s="215">
        <f t="shared" si="0"/>
        <v>1.9492385786802031</v>
      </c>
    </row>
    <row r="19" spans="1:4" ht="15">
      <c r="A19" s="180" t="s">
        <v>23</v>
      </c>
      <c r="B19" s="181">
        <v>338</v>
      </c>
      <c r="C19" s="182">
        <v>146</v>
      </c>
      <c r="D19" s="216">
        <f t="shared" si="0"/>
        <v>2.3150684931506849</v>
      </c>
    </row>
    <row r="20" spans="1:4" ht="15">
      <c r="A20" s="180" t="s">
        <v>13</v>
      </c>
      <c r="B20" s="181">
        <v>453</v>
      </c>
      <c r="C20" s="182">
        <v>229</v>
      </c>
      <c r="D20" s="215">
        <f t="shared" si="0"/>
        <v>1.9781659388646289</v>
      </c>
    </row>
    <row r="21" spans="1:4" ht="15.75" thickBot="1">
      <c r="A21" s="186" t="s">
        <v>28</v>
      </c>
      <c r="B21" s="187">
        <v>307</v>
      </c>
      <c r="C21" s="178">
        <v>212</v>
      </c>
      <c r="D21" s="217">
        <f t="shared" si="0"/>
        <v>1.4481132075471699</v>
      </c>
    </row>
    <row r="22" spans="1:4" ht="15.75" thickBot="1">
      <c r="A22" s="218" t="s">
        <v>40</v>
      </c>
      <c r="B22" s="219">
        <v>2300</v>
      </c>
      <c r="C22" s="191">
        <v>1515</v>
      </c>
      <c r="D22" s="213">
        <f t="shared" si="0"/>
        <v>1.5181518151815181</v>
      </c>
    </row>
    <row r="23" spans="1:4" ht="15">
      <c r="A23" s="410" t="s">
        <v>1</v>
      </c>
      <c r="B23" s="411">
        <v>386</v>
      </c>
      <c r="C23" s="680">
        <v>311</v>
      </c>
      <c r="D23" s="412">
        <f t="shared" si="0"/>
        <v>1.2411575562700965</v>
      </c>
    </row>
    <row r="24" spans="1:4" ht="15">
      <c r="A24" s="180" t="s">
        <v>16</v>
      </c>
      <c r="B24" s="181">
        <v>265</v>
      </c>
      <c r="C24" s="182">
        <v>270</v>
      </c>
      <c r="D24" s="215">
        <f t="shared" si="0"/>
        <v>0.98148148148148151</v>
      </c>
    </row>
    <row r="25" spans="1:4" ht="15">
      <c r="A25" s="184" t="s">
        <v>3</v>
      </c>
      <c r="B25" s="181">
        <v>573</v>
      </c>
      <c r="C25" s="182">
        <v>259</v>
      </c>
      <c r="D25" s="215">
        <f t="shared" si="0"/>
        <v>2.2123552123552122</v>
      </c>
    </row>
    <row r="26" spans="1:4" ht="15">
      <c r="A26" s="192" t="s">
        <v>21</v>
      </c>
      <c r="B26" s="187">
        <v>350</v>
      </c>
      <c r="C26" s="178">
        <v>112</v>
      </c>
      <c r="D26" s="216">
        <f t="shared" si="0"/>
        <v>3.125</v>
      </c>
    </row>
    <row r="27" spans="1:4" ht="15">
      <c r="A27" s="180" t="s">
        <v>4</v>
      </c>
      <c r="B27" s="181">
        <v>448</v>
      </c>
      <c r="C27" s="182">
        <v>348</v>
      </c>
      <c r="D27" s="215">
        <f t="shared" si="0"/>
        <v>1.2873563218390804</v>
      </c>
    </row>
    <row r="28" spans="1:4" ht="15.75" thickBot="1">
      <c r="A28" s="193" t="s">
        <v>7</v>
      </c>
      <c r="B28" s="194">
        <v>278</v>
      </c>
      <c r="C28" s="188">
        <v>215</v>
      </c>
      <c r="D28" s="217">
        <f t="shared" si="0"/>
        <v>1.2930232558139534</v>
      </c>
    </row>
    <row r="29" spans="1:4" ht="15.75" thickBot="1">
      <c r="A29" s="220" t="s">
        <v>165</v>
      </c>
      <c r="B29" s="219">
        <v>4342</v>
      </c>
      <c r="C29" s="191">
        <v>2786</v>
      </c>
      <c r="D29" s="213">
        <f t="shared" si="0"/>
        <v>1.5585068198133525</v>
      </c>
    </row>
    <row r="30" spans="1:4" ht="15">
      <c r="A30" s="180" t="s">
        <v>15</v>
      </c>
      <c r="B30" s="181">
        <v>572</v>
      </c>
      <c r="C30" s="182">
        <v>320</v>
      </c>
      <c r="D30" s="214">
        <f t="shared" si="0"/>
        <v>1.7875000000000001</v>
      </c>
    </row>
    <row r="31" spans="1:4" ht="15">
      <c r="A31" s="176" t="s">
        <v>20</v>
      </c>
      <c r="B31" s="177">
        <v>1150</v>
      </c>
      <c r="C31" s="178">
        <v>666</v>
      </c>
      <c r="D31" s="215">
        <f t="shared" si="0"/>
        <v>1.7267267267267268</v>
      </c>
    </row>
    <row r="32" spans="1:4" ht="15">
      <c r="A32" s="186" t="s">
        <v>26</v>
      </c>
      <c r="B32" s="187">
        <v>892</v>
      </c>
      <c r="C32" s="188">
        <v>745</v>
      </c>
      <c r="D32" s="215">
        <f t="shared" si="0"/>
        <v>1.1973154362416107</v>
      </c>
    </row>
    <row r="33" spans="1:4" ht="15">
      <c r="A33" s="378" t="s">
        <v>232</v>
      </c>
      <c r="B33" s="181">
        <v>367</v>
      </c>
      <c r="C33" s="182">
        <v>159</v>
      </c>
      <c r="D33" s="216">
        <f t="shared" si="0"/>
        <v>2.308176100628931</v>
      </c>
    </row>
    <row r="34" spans="1:4" ht="15">
      <c r="A34" s="198" t="s">
        <v>233</v>
      </c>
      <c r="B34" s="177">
        <v>762</v>
      </c>
      <c r="C34" s="178">
        <v>625</v>
      </c>
      <c r="D34" s="215">
        <f t="shared" si="0"/>
        <v>1.2192000000000001</v>
      </c>
    </row>
    <row r="35" spans="1:4" ht="15.75" thickBot="1">
      <c r="A35" s="180" t="s">
        <v>27</v>
      </c>
      <c r="B35" s="181">
        <v>599</v>
      </c>
      <c r="C35" s="182">
        <v>271</v>
      </c>
      <c r="D35" s="217">
        <f t="shared" si="0"/>
        <v>2.2103321033210332</v>
      </c>
    </row>
    <row r="36" spans="1:4" ht="15.75" thickBot="1">
      <c r="A36" s="221" t="s">
        <v>166</v>
      </c>
      <c r="B36" s="219">
        <v>2468</v>
      </c>
      <c r="C36" s="191">
        <v>1450</v>
      </c>
      <c r="D36" s="213">
        <f t="shared" si="0"/>
        <v>1.7020689655172414</v>
      </c>
    </row>
    <row r="37" spans="1:4" ht="15">
      <c r="A37" s="176" t="s">
        <v>5</v>
      </c>
      <c r="B37" s="177">
        <v>208</v>
      </c>
      <c r="C37" s="178">
        <v>99</v>
      </c>
      <c r="D37" s="214">
        <f t="shared" si="0"/>
        <v>2.1010101010101012</v>
      </c>
    </row>
    <row r="38" spans="1:4" ht="15">
      <c r="A38" s="180" t="s">
        <v>24</v>
      </c>
      <c r="B38" s="181">
        <v>572</v>
      </c>
      <c r="C38" s="182">
        <v>308</v>
      </c>
      <c r="D38" s="215">
        <f t="shared" si="0"/>
        <v>1.8571428571428572</v>
      </c>
    </row>
    <row r="39" spans="1:4" ht="15">
      <c r="A39" s="176" t="s">
        <v>6</v>
      </c>
      <c r="B39" s="177">
        <v>323</v>
      </c>
      <c r="C39" s="178">
        <v>102</v>
      </c>
      <c r="D39" s="215">
        <f t="shared" si="0"/>
        <v>3.1666666666666665</v>
      </c>
    </row>
    <row r="40" spans="1:4" ht="15">
      <c r="A40" s="180" t="s">
        <v>25</v>
      </c>
      <c r="B40" s="181">
        <v>288</v>
      </c>
      <c r="C40" s="182">
        <v>124</v>
      </c>
      <c r="D40" s="216">
        <f t="shared" si="0"/>
        <v>2.3225806451612905</v>
      </c>
    </row>
    <row r="41" spans="1:4" ht="15">
      <c r="A41" s="407" t="s">
        <v>8</v>
      </c>
      <c r="B41" s="408">
        <v>212</v>
      </c>
      <c r="C41" s="681">
        <v>114</v>
      </c>
      <c r="D41" s="409">
        <f t="shared" si="0"/>
        <v>1.8596491228070176</v>
      </c>
    </row>
    <row r="42" spans="1:4" ht="15">
      <c r="A42" s="180" t="s">
        <v>9</v>
      </c>
      <c r="B42" s="181">
        <v>328</v>
      </c>
      <c r="C42" s="182">
        <v>272</v>
      </c>
      <c r="D42" s="216">
        <f t="shared" si="0"/>
        <v>1.2058823529411764</v>
      </c>
    </row>
    <row r="43" spans="1:4" ht="15">
      <c r="A43" s="180" t="s">
        <v>10</v>
      </c>
      <c r="B43" s="181">
        <v>227</v>
      </c>
      <c r="C43" s="182">
        <v>192</v>
      </c>
      <c r="D43" s="215">
        <f t="shared" si="0"/>
        <v>1.1822916666666667</v>
      </c>
    </row>
    <row r="44" spans="1:4" ht="15.75" thickBot="1">
      <c r="A44" s="198" t="s">
        <v>12</v>
      </c>
      <c r="B44" s="177">
        <v>310</v>
      </c>
      <c r="C44" s="178">
        <v>239</v>
      </c>
      <c r="D44" s="217">
        <f t="shared" si="0"/>
        <v>1.2970711297071129</v>
      </c>
    </row>
    <row r="45" spans="1:4" ht="15.75" thickBot="1">
      <c r="A45" s="221" t="s">
        <v>167</v>
      </c>
      <c r="B45" s="219">
        <v>1883</v>
      </c>
      <c r="C45" s="191">
        <v>1557</v>
      </c>
      <c r="D45" s="213">
        <f t="shared" si="0"/>
        <v>1.2093770070648684</v>
      </c>
    </row>
    <row r="46" spans="1:4" ht="15.75" thickBot="1">
      <c r="A46" s="200" t="s">
        <v>11</v>
      </c>
      <c r="B46" s="201">
        <v>1883</v>
      </c>
      <c r="C46" s="203">
        <v>1557</v>
      </c>
      <c r="D46" s="222">
        <f t="shared" si="0"/>
        <v>1.2093770070648684</v>
      </c>
    </row>
    <row r="47" spans="1:4" ht="22.5" customHeight="1" thickBot="1">
      <c r="A47" s="223" t="s">
        <v>168</v>
      </c>
      <c r="B47" s="224">
        <f>B45+B36+B29+B22+B12</f>
        <v>14088</v>
      </c>
      <c r="C47" s="224">
        <f>C45+C36+C29+C22+C12</f>
        <v>9048</v>
      </c>
      <c r="D47" s="213">
        <f t="shared" si="0"/>
        <v>1.557029177718833</v>
      </c>
    </row>
    <row r="48" spans="1:4" ht="20.25" customHeight="1">
      <c r="A48" s="2"/>
      <c r="B48" s="206"/>
      <c r="C48" s="207"/>
    </row>
    <row r="49" spans="1:13" ht="15" customHeight="1">
      <c r="A49" s="1" t="s">
        <v>169</v>
      </c>
      <c r="C49" s="208"/>
    </row>
    <row r="50" spans="1:13" ht="21" customHeight="1">
      <c r="E50" s="43"/>
    </row>
    <row r="51" spans="1:13" ht="23.25" customHeight="1"/>
    <row r="52" spans="1:13" ht="15" customHeight="1"/>
    <row r="58" spans="1:13">
      <c r="A58" s="1"/>
      <c r="B58" s="1"/>
      <c r="C58" s="209"/>
    </row>
    <row r="61" spans="1:13" s="171" customFormat="1">
      <c r="A61"/>
      <c r="B61"/>
      <c r="C61"/>
      <c r="D61"/>
      <c r="E61"/>
      <c r="F61"/>
      <c r="G61"/>
      <c r="H61"/>
      <c r="I61"/>
      <c r="J61"/>
      <c r="K61"/>
      <c r="L61"/>
      <c r="M61"/>
    </row>
  </sheetData>
  <mergeCells count="7">
    <mergeCell ref="B11:D11"/>
    <mergeCell ref="A2:D3"/>
    <mergeCell ref="A4:D4"/>
    <mergeCell ref="A7:A10"/>
    <mergeCell ref="B7:B10"/>
    <mergeCell ref="C7:C10"/>
    <mergeCell ref="D7:D10"/>
  </mergeCells>
  <phoneticPr fontId="41" type="noConversion"/>
  <printOptions horizontalCentered="1" verticalCentered="1" gridLinesSet="0"/>
  <pageMargins left="0.25" right="0.25" top="0.75" bottom="0.75" header="0.3" footer="0.3"/>
  <pageSetup paperSize="9" scale="90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M47"/>
  <sheetViews>
    <sheetView showGridLines="0" zoomScaleNormal="100" workbookViewId="0">
      <selection activeCell="P42" sqref="P42"/>
    </sheetView>
  </sheetViews>
  <sheetFormatPr defaultRowHeight="12.75"/>
  <cols>
    <col min="1" max="1" width="18.85546875" customWidth="1"/>
    <col min="2" max="2" width="13.5703125" customWidth="1"/>
    <col min="3" max="3" width="11.5703125" customWidth="1"/>
    <col min="4" max="4" width="0.42578125" hidden="1" customWidth="1"/>
    <col min="5" max="5" width="0.28515625" hidden="1" customWidth="1"/>
    <col min="6" max="6" width="32.5703125" hidden="1" customWidth="1"/>
    <col min="7" max="7" width="20.5703125" hidden="1" customWidth="1"/>
    <col min="8" max="8" width="0.140625" hidden="1" customWidth="1"/>
    <col min="9" max="9" width="13.140625" customWidth="1"/>
    <col min="10" max="10" width="11" customWidth="1"/>
    <col min="11" max="11" width="12.7109375" customWidth="1"/>
    <col min="12" max="12" width="11.5703125" customWidth="1"/>
  </cols>
  <sheetData>
    <row r="1" spans="1:13">
      <c r="J1" s="225"/>
      <c r="K1" s="970" t="s">
        <v>174</v>
      </c>
      <c r="L1" s="970"/>
    </row>
    <row r="2" spans="1:13">
      <c r="J2" s="225"/>
      <c r="K2" s="110"/>
      <c r="L2" s="110"/>
    </row>
    <row r="3" spans="1:13" ht="15">
      <c r="A3" s="781" t="s">
        <v>236</v>
      </c>
      <c r="B3" s="781"/>
      <c r="C3" s="781"/>
      <c r="D3" s="781"/>
      <c r="E3" s="781"/>
      <c r="F3" s="781"/>
      <c r="G3" s="781"/>
      <c r="H3" s="781"/>
      <c r="I3" s="781"/>
      <c r="J3" s="781"/>
      <c r="K3" s="781"/>
      <c r="L3" s="781"/>
    </row>
    <row r="4" spans="1:13" ht="18" customHeight="1">
      <c r="A4" s="781" t="s">
        <v>175</v>
      </c>
      <c r="B4" s="781"/>
      <c r="C4" s="781"/>
      <c r="D4" s="781"/>
      <c r="E4" s="781"/>
      <c r="F4" s="781"/>
      <c r="G4" s="781"/>
      <c r="H4" s="781"/>
      <c r="I4" s="781"/>
      <c r="J4" s="781"/>
      <c r="K4" s="781"/>
      <c r="L4" s="781"/>
    </row>
    <row r="5" spans="1:13" ht="12" customHeight="1">
      <c r="A5" s="1023" t="s">
        <v>176</v>
      </c>
      <c r="B5" s="1023"/>
      <c r="C5" s="1023"/>
      <c r="D5" s="1023"/>
      <c r="E5" s="1023"/>
      <c r="F5" s="1023"/>
      <c r="G5" s="1023"/>
      <c r="H5" s="1023"/>
      <c r="I5" s="1023"/>
      <c r="J5" s="1023"/>
      <c r="K5" s="1023"/>
      <c r="L5" s="1023"/>
    </row>
    <row r="6" spans="1:13" ht="9" customHeight="1" thickBot="1">
      <c r="A6" s="149"/>
      <c r="B6" s="149"/>
      <c r="C6" s="149"/>
      <c r="D6" s="149"/>
      <c r="E6" s="149"/>
    </row>
    <row r="7" spans="1:13" ht="14.25" thickTop="1" thickBot="1">
      <c r="A7" s="150"/>
      <c r="B7" s="1017" t="s">
        <v>337</v>
      </c>
      <c r="C7" s="1018"/>
      <c r="D7" s="226"/>
      <c r="E7" s="226"/>
      <c r="F7" s="227"/>
      <c r="G7" s="227"/>
      <c r="H7" s="227"/>
      <c r="I7" s="1019" t="s">
        <v>310</v>
      </c>
      <c r="J7" s="1018"/>
      <c r="K7" s="1020" t="s">
        <v>338</v>
      </c>
      <c r="L7" s="1021"/>
    </row>
    <row r="8" spans="1:13" ht="16.5" customHeight="1" thickTop="1" thickBot="1">
      <c r="A8" s="154" t="s">
        <v>177</v>
      </c>
      <c r="B8" s="1025" t="s">
        <v>178</v>
      </c>
      <c r="C8" s="1027" t="s">
        <v>179</v>
      </c>
      <c r="D8" s="106"/>
      <c r="E8" s="106"/>
      <c r="F8" s="153"/>
      <c r="G8" s="153"/>
      <c r="H8" s="153"/>
      <c r="I8" s="1025" t="s">
        <v>178</v>
      </c>
      <c r="J8" s="1027" t="s">
        <v>179</v>
      </c>
      <c r="K8" s="1034" t="s">
        <v>178</v>
      </c>
      <c r="L8" s="1037" t="s">
        <v>179</v>
      </c>
    </row>
    <row r="9" spans="1:13">
      <c r="A9" s="646"/>
      <c r="B9" s="878"/>
      <c r="C9" s="1028"/>
      <c r="D9" s="228"/>
      <c r="E9" s="228"/>
      <c r="F9" s="153"/>
      <c r="G9" s="153"/>
      <c r="H9" s="153"/>
      <c r="I9" s="1030"/>
      <c r="J9" s="1032"/>
      <c r="K9" s="1035"/>
      <c r="L9" s="1038"/>
    </row>
    <row r="10" spans="1:13" ht="13.5" thickBot="1">
      <c r="A10" s="647"/>
      <c r="B10" s="1026"/>
      <c r="C10" s="1029"/>
      <c r="D10" s="229"/>
      <c r="E10" s="229"/>
      <c r="F10" s="230"/>
      <c r="G10" s="230"/>
      <c r="H10" s="230"/>
      <c r="I10" s="1031"/>
      <c r="J10" s="1033"/>
      <c r="K10" s="1036"/>
      <c r="L10" s="1039"/>
    </row>
    <row r="11" spans="1:13" ht="17.25" thickTop="1" thickBot="1">
      <c r="A11" s="648" t="s">
        <v>180</v>
      </c>
      <c r="B11" s="701">
        <v>14</v>
      </c>
      <c r="C11" s="232">
        <v>100</v>
      </c>
      <c r="D11" s="233"/>
      <c r="E11" s="233"/>
      <c r="F11" s="234"/>
      <c r="G11" s="234"/>
      <c r="H11" s="234"/>
      <c r="I11" s="231">
        <v>13.5</v>
      </c>
      <c r="J11" s="232">
        <v>100</v>
      </c>
      <c r="K11" s="235">
        <v>13</v>
      </c>
      <c r="L11" s="236">
        <v>100</v>
      </c>
    </row>
    <row r="12" spans="1:13" ht="15.75" customHeight="1" thickTop="1" thickBot="1">
      <c r="A12" s="649" t="s">
        <v>181</v>
      </c>
      <c r="B12" s="702">
        <v>14.2</v>
      </c>
      <c r="C12" s="232">
        <f>B12/$B$11*100</f>
        <v>101.42857142857142</v>
      </c>
      <c r="D12" s="238"/>
      <c r="E12" s="238"/>
      <c r="F12" s="239"/>
      <c r="G12" s="239"/>
      <c r="H12" s="239"/>
      <c r="I12" s="237">
        <v>13.3</v>
      </c>
      <c r="J12" s="232">
        <f>I12/$I$11*100</f>
        <v>98.518518518518533</v>
      </c>
      <c r="K12" s="761">
        <v>12.7</v>
      </c>
      <c r="L12" s="236">
        <f>K12/K11*100</f>
        <v>97.692307692307693</v>
      </c>
    </row>
    <row r="13" spans="1:13" ht="14.25" customHeight="1" thickTop="1">
      <c r="A13" s="650" t="s">
        <v>182</v>
      </c>
      <c r="B13" s="703">
        <v>14.4</v>
      </c>
      <c r="C13" s="677">
        <f>B13/$B$11*100</f>
        <v>102.85714285714288</v>
      </c>
      <c r="D13" s="370"/>
      <c r="E13" s="370"/>
      <c r="F13" s="371"/>
      <c r="G13" s="371"/>
      <c r="H13" s="371"/>
      <c r="I13" s="353">
        <v>13</v>
      </c>
      <c r="J13" s="354">
        <f>I13/$I$11*100</f>
        <v>96.296296296296291</v>
      </c>
      <c r="K13" s="360">
        <v>12.1</v>
      </c>
      <c r="L13" s="368">
        <f>K13/$K$11*100</f>
        <v>93.07692307692308</v>
      </c>
    </row>
    <row r="14" spans="1:13" ht="14.25" customHeight="1" thickBot="1">
      <c r="A14" s="651" t="s">
        <v>183</v>
      </c>
      <c r="B14" s="704">
        <v>21.9</v>
      </c>
      <c r="C14" s="678">
        <f>B14/$B$11*100</f>
        <v>156.42857142857142</v>
      </c>
      <c r="D14" s="242"/>
      <c r="E14" s="242"/>
      <c r="F14" s="241"/>
      <c r="G14" s="241"/>
      <c r="H14" s="241"/>
      <c r="I14" s="355">
        <v>20.2</v>
      </c>
      <c r="J14" s="356">
        <f>I14/$I$11*100</f>
        <v>149.62962962962962</v>
      </c>
      <c r="K14" s="357">
        <v>19.600000000000001</v>
      </c>
      <c r="L14" s="358">
        <f t="shared" ref="L14:L42" si="0">K14/$K$11*100</f>
        <v>150.7692307692308</v>
      </c>
    </row>
    <row r="15" spans="1:13" ht="12.75" customHeight="1">
      <c r="A15" s="652" t="s">
        <v>1</v>
      </c>
      <c r="B15" s="705">
        <v>17</v>
      </c>
      <c r="C15" s="678">
        <f t="shared" ref="C15:C40" si="1">B15/$B$11*100</f>
        <v>121.42857142857142</v>
      </c>
      <c r="D15" s="243"/>
      <c r="E15" s="243"/>
      <c r="F15" s="241"/>
      <c r="G15" s="241"/>
      <c r="H15" s="241"/>
      <c r="I15" s="359">
        <v>15.7</v>
      </c>
      <c r="J15" s="356">
        <f t="shared" ref="J15:J41" si="2">I15/$I$11*100</f>
        <v>116.2962962962963</v>
      </c>
      <c r="K15" s="357">
        <v>15</v>
      </c>
      <c r="L15" s="358">
        <f t="shared" si="0"/>
        <v>115.38461538461537</v>
      </c>
    </row>
    <row r="16" spans="1:13" ht="13.5" customHeight="1">
      <c r="A16" s="651" t="s">
        <v>184</v>
      </c>
      <c r="B16" s="704">
        <v>28.5</v>
      </c>
      <c r="C16" s="678">
        <f t="shared" si="1"/>
        <v>203.57142857142856</v>
      </c>
      <c r="D16" s="243"/>
      <c r="E16" s="243"/>
      <c r="F16" s="241"/>
      <c r="G16" s="241"/>
      <c r="H16" s="241"/>
      <c r="I16" s="355">
        <v>27.7</v>
      </c>
      <c r="J16" s="356">
        <f t="shared" si="2"/>
        <v>205.18518518518519</v>
      </c>
      <c r="K16" s="360">
        <v>26.7</v>
      </c>
      <c r="L16" s="358">
        <f t="shared" si="0"/>
        <v>205.38461538461536</v>
      </c>
      <c r="M16" s="592"/>
    </row>
    <row r="17" spans="1:12" ht="13.5" customHeight="1">
      <c r="A17" s="651" t="s">
        <v>185</v>
      </c>
      <c r="B17" s="705">
        <v>25.1</v>
      </c>
      <c r="C17" s="678">
        <f t="shared" si="1"/>
        <v>179.28571428571431</v>
      </c>
      <c r="D17" s="240"/>
      <c r="E17" s="240"/>
      <c r="F17" s="241"/>
      <c r="G17" s="241"/>
      <c r="H17" s="241"/>
      <c r="I17" s="359">
        <v>24</v>
      </c>
      <c r="J17" s="356">
        <f t="shared" si="2"/>
        <v>177.77777777777777</v>
      </c>
      <c r="K17" s="357">
        <v>22.3</v>
      </c>
      <c r="L17" s="358">
        <f t="shared" si="0"/>
        <v>171.53846153846155</v>
      </c>
    </row>
    <row r="18" spans="1:12" ht="13.5" customHeight="1">
      <c r="A18" s="653" t="s">
        <v>186</v>
      </c>
      <c r="B18" s="704">
        <v>9.9</v>
      </c>
      <c r="C18" s="678">
        <f t="shared" si="1"/>
        <v>70.714285714285722</v>
      </c>
      <c r="D18" s="240"/>
      <c r="E18" s="240"/>
      <c r="F18" s="241"/>
      <c r="G18" s="241"/>
      <c r="H18" s="241"/>
      <c r="I18" s="355">
        <v>8.6999999999999993</v>
      </c>
      <c r="J18" s="356">
        <f t="shared" si="2"/>
        <v>64.444444444444443</v>
      </c>
      <c r="K18" s="357">
        <v>8.1999999999999993</v>
      </c>
      <c r="L18" s="358">
        <f t="shared" si="0"/>
        <v>63.076923076923073</v>
      </c>
    </row>
    <row r="19" spans="1:12">
      <c r="A19" s="652" t="s">
        <v>187</v>
      </c>
      <c r="B19" s="705">
        <v>20.8</v>
      </c>
      <c r="C19" s="678">
        <f t="shared" si="1"/>
        <v>148.57142857142858</v>
      </c>
      <c r="D19" s="240"/>
      <c r="E19" s="240"/>
      <c r="F19" s="241"/>
      <c r="G19" s="241"/>
      <c r="H19" s="241"/>
      <c r="I19" s="359">
        <v>19.399999999999999</v>
      </c>
      <c r="J19" s="356">
        <f t="shared" si="2"/>
        <v>143.7037037037037</v>
      </c>
      <c r="K19" s="360">
        <v>18.7</v>
      </c>
      <c r="L19" s="358">
        <f t="shared" si="0"/>
        <v>143.84615384615384</v>
      </c>
    </row>
    <row r="20" spans="1:12">
      <c r="A20" s="651" t="s">
        <v>188</v>
      </c>
      <c r="B20" s="704">
        <v>23.3</v>
      </c>
      <c r="C20" s="678">
        <f t="shared" si="1"/>
        <v>166.42857142857144</v>
      </c>
      <c r="D20" s="243"/>
      <c r="E20" s="243"/>
      <c r="F20" s="241"/>
      <c r="G20" s="241"/>
      <c r="H20" s="241"/>
      <c r="I20" s="355">
        <v>21.7</v>
      </c>
      <c r="J20" s="356">
        <f t="shared" si="2"/>
        <v>160.74074074074073</v>
      </c>
      <c r="K20" s="357">
        <v>20.2</v>
      </c>
      <c r="L20" s="358">
        <f t="shared" si="0"/>
        <v>155.38461538461539</v>
      </c>
    </row>
    <row r="21" spans="1:12">
      <c r="A21" s="651" t="s">
        <v>189</v>
      </c>
      <c r="B21" s="704">
        <v>28.2</v>
      </c>
      <c r="C21" s="678">
        <f t="shared" si="1"/>
        <v>201.42857142857142</v>
      </c>
      <c r="D21" s="243"/>
      <c r="E21" s="243"/>
      <c r="F21" s="241"/>
      <c r="G21" s="241"/>
      <c r="H21" s="241"/>
      <c r="I21" s="355">
        <v>27.4</v>
      </c>
      <c r="J21" s="356">
        <f t="shared" si="2"/>
        <v>202.96296296296296</v>
      </c>
      <c r="K21" s="357">
        <v>26.4</v>
      </c>
      <c r="L21" s="358">
        <f t="shared" si="0"/>
        <v>203.07692307692307</v>
      </c>
    </row>
    <row r="22" spans="1:12">
      <c r="A22" s="653" t="s">
        <v>190</v>
      </c>
      <c r="B22" s="706">
        <v>11.4</v>
      </c>
      <c r="C22" s="678">
        <f t="shared" si="1"/>
        <v>81.428571428571431</v>
      </c>
      <c r="D22" s="243"/>
      <c r="E22" s="243"/>
      <c r="F22" s="244"/>
      <c r="G22" s="244"/>
      <c r="H22" s="244"/>
      <c r="I22" s="361">
        <v>10.4</v>
      </c>
      <c r="J22" s="356">
        <f t="shared" si="2"/>
        <v>77.037037037037038</v>
      </c>
      <c r="K22" s="362">
        <v>10.1</v>
      </c>
      <c r="L22" s="358">
        <f t="shared" si="0"/>
        <v>77.692307692307693</v>
      </c>
    </row>
    <row r="23" spans="1:12">
      <c r="A23" s="653" t="s">
        <v>191</v>
      </c>
      <c r="B23" s="706">
        <v>22.5</v>
      </c>
      <c r="C23" s="678">
        <f t="shared" si="1"/>
        <v>160.71428571428572</v>
      </c>
      <c r="D23" s="245"/>
      <c r="E23" s="245"/>
      <c r="F23" s="244"/>
      <c r="G23" s="244"/>
      <c r="H23" s="244"/>
      <c r="I23" s="361">
        <v>21.4</v>
      </c>
      <c r="J23" s="356">
        <f t="shared" si="2"/>
        <v>158.5185185185185</v>
      </c>
      <c r="K23" s="362">
        <v>21</v>
      </c>
      <c r="L23" s="358">
        <f t="shared" si="0"/>
        <v>161.53846153846155</v>
      </c>
    </row>
    <row r="24" spans="1:12">
      <c r="A24" s="651" t="s">
        <v>192</v>
      </c>
      <c r="B24" s="704">
        <v>24.1</v>
      </c>
      <c r="C24" s="678">
        <f t="shared" si="1"/>
        <v>172.14285714285717</v>
      </c>
      <c r="D24" s="243"/>
      <c r="E24" s="243"/>
      <c r="F24" s="246"/>
      <c r="G24" s="246"/>
      <c r="H24" s="246"/>
      <c r="I24" s="355">
        <v>21.7</v>
      </c>
      <c r="J24" s="356">
        <f t="shared" si="2"/>
        <v>160.74074074074073</v>
      </c>
      <c r="K24" s="357">
        <v>21</v>
      </c>
      <c r="L24" s="358">
        <f t="shared" si="0"/>
        <v>161.53846153846155</v>
      </c>
    </row>
    <row r="25" spans="1:12">
      <c r="A25" s="654" t="s">
        <v>4</v>
      </c>
      <c r="B25" s="705">
        <v>11.4</v>
      </c>
      <c r="C25" s="678">
        <f t="shared" si="1"/>
        <v>81.428571428571431</v>
      </c>
      <c r="D25" s="240"/>
      <c r="E25" s="240"/>
      <c r="F25" s="241"/>
      <c r="G25" s="241"/>
      <c r="H25" s="241"/>
      <c r="I25" s="359">
        <v>10.8</v>
      </c>
      <c r="J25" s="356">
        <f t="shared" si="2"/>
        <v>80</v>
      </c>
      <c r="K25" s="360">
        <v>10.4</v>
      </c>
      <c r="L25" s="358">
        <f t="shared" si="0"/>
        <v>80</v>
      </c>
    </row>
    <row r="26" spans="1:12">
      <c r="A26" s="654" t="s">
        <v>193</v>
      </c>
      <c r="B26" s="704">
        <v>26.1</v>
      </c>
      <c r="C26" s="678">
        <f t="shared" si="1"/>
        <v>186.42857142857144</v>
      </c>
      <c r="D26" s="14"/>
      <c r="E26" s="14"/>
      <c r="F26" s="241"/>
      <c r="G26" s="241"/>
      <c r="H26" s="241"/>
      <c r="I26" s="355">
        <v>25.9</v>
      </c>
      <c r="J26" s="356">
        <f t="shared" si="2"/>
        <v>191.85185185185185</v>
      </c>
      <c r="K26" s="357">
        <v>25.2</v>
      </c>
      <c r="L26" s="358">
        <f t="shared" si="0"/>
        <v>193.84615384615384</v>
      </c>
    </row>
    <row r="27" spans="1:12">
      <c r="A27" s="651" t="s">
        <v>5</v>
      </c>
      <c r="B27" s="706">
        <v>18.5</v>
      </c>
      <c r="C27" s="678">
        <f t="shared" si="1"/>
        <v>132.14285714285714</v>
      </c>
      <c r="D27" s="245"/>
      <c r="E27" s="245"/>
      <c r="F27" s="244"/>
      <c r="G27" s="244"/>
      <c r="H27" s="244"/>
      <c r="I27" s="361">
        <v>18.2</v>
      </c>
      <c r="J27" s="356">
        <f t="shared" si="2"/>
        <v>134.81481481481481</v>
      </c>
      <c r="K27" s="362">
        <v>17.8</v>
      </c>
      <c r="L27" s="358">
        <f t="shared" si="0"/>
        <v>136.92307692307693</v>
      </c>
    </row>
    <row r="28" spans="1:12">
      <c r="A28" s="655" t="s">
        <v>194</v>
      </c>
      <c r="B28" s="706">
        <v>16.8</v>
      </c>
      <c r="C28" s="678">
        <f t="shared" si="1"/>
        <v>120</v>
      </c>
      <c r="D28" s="247"/>
      <c r="E28" s="247"/>
      <c r="F28" s="244"/>
      <c r="G28" s="244"/>
      <c r="H28" s="244"/>
      <c r="I28" s="361">
        <v>15.8</v>
      </c>
      <c r="J28" s="356">
        <f t="shared" si="2"/>
        <v>117.03703703703705</v>
      </c>
      <c r="K28" s="362">
        <v>15.1</v>
      </c>
      <c r="L28" s="358">
        <f t="shared" si="0"/>
        <v>116.15384615384615</v>
      </c>
    </row>
    <row r="29" spans="1:12">
      <c r="A29" s="655" t="s">
        <v>6</v>
      </c>
      <c r="B29" s="706">
        <v>13</v>
      </c>
      <c r="C29" s="678">
        <f t="shared" si="1"/>
        <v>92.857142857142861</v>
      </c>
      <c r="D29" s="247"/>
      <c r="E29" s="247"/>
      <c r="F29" s="241"/>
      <c r="G29" s="241"/>
      <c r="H29" s="241"/>
      <c r="I29" s="361">
        <v>13.4</v>
      </c>
      <c r="J29" s="356">
        <f t="shared" si="2"/>
        <v>99.259259259259252</v>
      </c>
      <c r="K29" s="362">
        <v>13</v>
      </c>
      <c r="L29" s="358">
        <f t="shared" si="0"/>
        <v>100</v>
      </c>
    </row>
    <row r="30" spans="1:12">
      <c r="A30" s="651" t="s">
        <v>7</v>
      </c>
      <c r="B30" s="704">
        <v>9.1</v>
      </c>
      <c r="C30" s="678">
        <f t="shared" si="1"/>
        <v>65</v>
      </c>
      <c r="D30" s="243"/>
      <c r="E30" s="243"/>
      <c r="F30" s="241"/>
      <c r="G30" s="241"/>
      <c r="H30" s="241"/>
      <c r="I30" s="355">
        <v>9</v>
      </c>
      <c r="J30" s="356">
        <f t="shared" si="2"/>
        <v>66.666666666666657</v>
      </c>
      <c r="K30" s="357">
        <v>8.8000000000000007</v>
      </c>
      <c r="L30" s="358">
        <f t="shared" si="0"/>
        <v>67.692307692307693</v>
      </c>
    </row>
    <row r="31" spans="1:12">
      <c r="A31" s="651" t="s">
        <v>195</v>
      </c>
      <c r="B31" s="706">
        <v>20.100000000000001</v>
      </c>
      <c r="C31" s="678">
        <f t="shared" si="1"/>
        <v>143.57142857142858</v>
      </c>
      <c r="D31" s="243"/>
      <c r="E31" s="243"/>
      <c r="F31" s="244"/>
      <c r="G31" s="244"/>
      <c r="H31" s="244"/>
      <c r="I31" s="361">
        <v>18.8</v>
      </c>
      <c r="J31" s="356">
        <f t="shared" si="2"/>
        <v>139.25925925925927</v>
      </c>
      <c r="K31" s="362">
        <v>18.100000000000001</v>
      </c>
      <c r="L31" s="358">
        <f t="shared" si="0"/>
        <v>139.23076923076925</v>
      </c>
    </row>
    <row r="32" spans="1:12">
      <c r="A32" s="651" t="s">
        <v>8</v>
      </c>
      <c r="B32" s="705">
        <v>14.6</v>
      </c>
      <c r="C32" s="678">
        <f t="shared" si="1"/>
        <v>104.28571428571429</v>
      </c>
      <c r="D32" s="247"/>
      <c r="E32" s="247"/>
      <c r="F32" s="241"/>
      <c r="G32" s="241"/>
      <c r="H32" s="241"/>
      <c r="I32" s="359">
        <v>14</v>
      </c>
      <c r="J32" s="356">
        <f t="shared" si="2"/>
        <v>103.7037037037037</v>
      </c>
      <c r="K32" s="360">
        <v>13.5</v>
      </c>
      <c r="L32" s="358">
        <f t="shared" si="0"/>
        <v>103.84615384615385</v>
      </c>
    </row>
    <row r="33" spans="1:12">
      <c r="A33" s="651" t="s">
        <v>196</v>
      </c>
      <c r="B33" s="704">
        <v>16.2</v>
      </c>
      <c r="C33" s="678">
        <f t="shared" si="1"/>
        <v>115.71428571428571</v>
      </c>
      <c r="D33" s="243"/>
      <c r="E33" s="243"/>
      <c r="F33" s="241"/>
      <c r="G33" s="241"/>
      <c r="H33" s="241"/>
      <c r="I33" s="355">
        <v>14.4</v>
      </c>
      <c r="J33" s="356">
        <f t="shared" si="2"/>
        <v>106.66666666666667</v>
      </c>
      <c r="K33" s="357">
        <v>13.5</v>
      </c>
      <c r="L33" s="358">
        <f t="shared" si="0"/>
        <v>103.84615384615385</v>
      </c>
    </row>
    <row r="34" spans="1:12">
      <c r="A34" s="651" t="s">
        <v>9</v>
      </c>
      <c r="B34" s="704">
        <v>16.2</v>
      </c>
      <c r="C34" s="678">
        <f t="shared" si="1"/>
        <v>115.71428571428571</v>
      </c>
      <c r="D34" s="243"/>
      <c r="E34" s="243"/>
      <c r="F34" s="244"/>
      <c r="G34" s="244"/>
      <c r="H34" s="244"/>
      <c r="I34" s="355">
        <v>14.4</v>
      </c>
      <c r="J34" s="356">
        <f t="shared" si="2"/>
        <v>106.66666666666667</v>
      </c>
      <c r="K34" s="357">
        <v>13.5</v>
      </c>
      <c r="L34" s="358">
        <f t="shared" si="0"/>
        <v>103.84615384615385</v>
      </c>
    </row>
    <row r="35" spans="1:12">
      <c r="A35" s="651" t="s">
        <v>233</v>
      </c>
      <c r="B35" s="707">
        <v>17.8</v>
      </c>
      <c r="C35" s="678">
        <f t="shared" si="1"/>
        <v>127.14285714285715</v>
      </c>
      <c r="D35" s="243"/>
      <c r="E35" s="243"/>
      <c r="F35" s="246"/>
      <c r="G35" s="246"/>
      <c r="H35" s="246"/>
      <c r="I35" s="355">
        <v>16.399999999999999</v>
      </c>
      <c r="J35" s="356">
        <f t="shared" si="2"/>
        <v>121.48148148148148</v>
      </c>
      <c r="K35" s="357">
        <v>15.8</v>
      </c>
      <c r="L35" s="358">
        <f t="shared" si="0"/>
        <v>121.53846153846155</v>
      </c>
    </row>
    <row r="36" spans="1:12">
      <c r="A36" s="656" t="s">
        <v>237</v>
      </c>
      <c r="B36" s="707">
        <v>33.4</v>
      </c>
      <c r="C36" s="678">
        <f t="shared" si="1"/>
        <v>238.57142857142856</v>
      </c>
      <c r="D36" s="247"/>
      <c r="E36" s="247"/>
      <c r="F36" s="241"/>
      <c r="G36" s="241"/>
      <c r="H36" s="241"/>
      <c r="I36" s="359">
        <v>32.299999999999997</v>
      </c>
      <c r="J36" s="356">
        <f t="shared" si="2"/>
        <v>239.25925925925924</v>
      </c>
      <c r="K36" s="360">
        <v>31.1</v>
      </c>
      <c r="L36" s="379">
        <f t="shared" si="0"/>
        <v>239.23076923076923</v>
      </c>
    </row>
    <row r="37" spans="1:12">
      <c r="A37" s="653" t="s">
        <v>10</v>
      </c>
      <c r="B37" s="704">
        <v>22.5</v>
      </c>
      <c r="C37" s="678">
        <f t="shared" si="1"/>
        <v>160.71428571428572</v>
      </c>
      <c r="D37" s="248"/>
      <c r="E37" s="248"/>
      <c r="F37" s="241"/>
      <c r="G37" s="241"/>
      <c r="H37" s="241"/>
      <c r="I37" s="355">
        <v>21.2</v>
      </c>
      <c r="J37" s="356">
        <f t="shared" si="2"/>
        <v>157.03703703703704</v>
      </c>
      <c r="K37" s="357">
        <v>20.399999999999999</v>
      </c>
      <c r="L37" s="358">
        <f t="shared" si="0"/>
        <v>156.92307692307693</v>
      </c>
    </row>
    <row r="38" spans="1:12">
      <c r="A38" s="653" t="s">
        <v>12</v>
      </c>
      <c r="B38" s="705">
        <v>5.9</v>
      </c>
      <c r="C38" s="678">
        <f t="shared" si="1"/>
        <v>42.142857142857146</v>
      </c>
      <c r="D38" s="249"/>
      <c r="E38" s="249"/>
      <c r="F38" s="241"/>
      <c r="G38" s="241"/>
      <c r="H38" s="241"/>
      <c r="I38" s="359">
        <v>5.4</v>
      </c>
      <c r="J38" s="356">
        <f t="shared" si="2"/>
        <v>40</v>
      </c>
      <c r="K38" s="360">
        <v>5.3</v>
      </c>
      <c r="L38" s="358">
        <f t="shared" si="0"/>
        <v>40.769230769230766</v>
      </c>
    </row>
    <row r="39" spans="1:12" ht="12.75" customHeight="1">
      <c r="A39" s="653" t="s">
        <v>197</v>
      </c>
      <c r="B39" s="708">
        <v>6.1</v>
      </c>
      <c r="C39" s="678">
        <f t="shared" si="1"/>
        <v>43.571428571428569</v>
      </c>
      <c r="D39" s="250"/>
      <c r="E39" s="250"/>
      <c r="F39" s="251"/>
      <c r="G39" s="251"/>
      <c r="H39" s="251"/>
      <c r="I39" s="363">
        <v>5.6</v>
      </c>
      <c r="J39" s="356">
        <f t="shared" si="2"/>
        <v>41.481481481481481</v>
      </c>
      <c r="K39" s="364">
        <v>5.5</v>
      </c>
      <c r="L39" s="358">
        <f t="shared" si="0"/>
        <v>42.307692307692307</v>
      </c>
    </row>
    <row r="40" spans="1:12">
      <c r="A40" s="653" t="s">
        <v>198</v>
      </c>
      <c r="B40" s="704">
        <v>24.1</v>
      </c>
      <c r="C40" s="678">
        <f t="shared" si="1"/>
        <v>172.14285714285717</v>
      </c>
      <c r="D40" s="249"/>
      <c r="E40" s="249"/>
      <c r="F40" s="241"/>
      <c r="G40" s="241"/>
      <c r="H40" s="241"/>
      <c r="I40" s="355">
        <v>23.8</v>
      </c>
      <c r="J40" s="356">
        <f t="shared" si="2"/>
        <v>176.2962962962963</v>
      </c>
      <c r="K40" s="357">
        <v>22.1</v>
      </c>
      <c r="L40" s="358">
        <f t="shared" si="0"/>
        <v>170.00000000000003</v>
      </c>
    </row>
    <row r="41" spans="1:12">
      <c r="A41" s="653" t="s">
        <v>13</v>
      </c>
      <c r="B41" s="706">
        <v>15.9</v>
      </c>
      <c r="C41" s="678">
        <f>B41/$B$11*100</f>
        <v>113.57142857142857</v>
      </c>
      <c r="D41" s="249"/>
      <c r="E41" s="249"/>
      <c r="F41" s="244"/>
      <c r="G41" s="244"/>
      <c r="H41" s="244"/>
      <c r="I41" s="361">
        <v>14.7</v>
      </c>
      <c r="J41" s="356">
        <f t="shared" si="2"/>
        <v>108.88888888888889</v>
      </c>
      <c r="K41" s="362">
        <v>14.4</v>
      </c>
      <c r="L41" s="358">
        <f t="shared" si="0"/>
        <v>110.76923076923077</v>
      </c>
    </row>
    <row r="42" spans="1:12" ht="14.25" customHeight="1" thickBot="1">
      <c r="A42" s="657" t="s">
        <v>199</v>
      </c>
      <c r="B42" s="709">
        <v>27.3</v>
      </c>
      <c r="C42" s="679">
        <f>B42/$B$11*100</f>
        <v>195</v>
      </c>
      <c r="D42" s="252"/>
      <c r="E42" s="252"/>
      <c r="F42" s="253"/>
      <c r="G42" s="253"/>
      <c r="H42" s="253"/>
      <c r="I42" s="365">
        <v>27.4</v>
      </c>
      <c r="J42" s="366">
        <f>I42/$I$11*100</f>
        <v>202.96296296296296</v>
      </c>
      <c r="K42" s="367">
        <v>26.6</v>
      </c>
      <c r="L42" s="369">
        <f t="shared" si="0"/>
        <v>204.61538461538464</v>
      </c>
    </row>
    <row r="43" spans="1:12" ht="13.5" thickTop="1">
      <c r="A43" s="745" t="s">
        <v>234</v>
      </c>
      <c r="B43" s="745"/>
      <c r="C43" s="745"/>
      <c r="D43" s="153"/>
      <c r="E43" s="153"/>
      <c r="F43" s="153"/>
      <c r="G43" s="153"/>
      <c r="H43" s="153"/>
      <c r="I43" s="153"/>
      <c r="J43" s="153"/>
      <c r="K43" s="762"/>
      <c r="L43" s="153"/>
    </row>
    <row r="44" spans="1:12" s="171" customFormat="1">
      <c r="A44" s="380"/>
      <c r="B44" s="153"/>
      <c r="C44" s="153"/>
      <c r="D44" s="746"/>
      <c r="E44" s="746"/>
      <c r="F44" s="746"/>
      <c r="G44" s="746"/>
      <c r="H44" s="746"/>
      <c r="I44" s="746"/>
      <c r="J44" s="746"/>
      <c r="K44" s="746"/>
      <c r="L44" s="746"/>
    </row>
    <row r="45" spans="1:12">
      <c r="A45" s="1022"/>
      <c r="B45" s="1022"/>
      <c r="C45" s="1022"/>
      <c r="D45" s="1022"/>
      <c r="E45" s="1022"/>
      <c r="F45" s="1022"/>
      <c r="G45" s="1022"/>
      <c r="H45" s="1022"/>
      <c r="I45" s="1022"/>
      <c r="J45" s="1022"/>
      <c r="K45" s="1022"/>
      <c r="L45" s="1022"/>
    </row>
    <row r="46" spans="1:12">
      <c r="A46" s="1024"/>
      <c r="B46" s="1024"/>
      <c r="C46" s="1024"/>
      <c r="D46" s="1024"/>
      <c r="E46" s="1024"/>
      <c r="F46" s="1024"/>
      <c r="G46" s="1024"/>
      <c r="H46" s="1024"/>
      <c r="I46" s="1024"/>
      <c r="J46" s="1024"/>
      <c r="K46" s="1024"/>
      <c r="L46" s="1024"/>
    </row>
    <row r="47" spans="1:12">
      <c r="D47" s="254"/>
      <c r="E47" s="254"/>
      <c r="F47" s="254"/>
      <c r="G47" s="254"/>
      <c r="H47" s="254"/>
      <c r="I47" s="254"/>
    </row>
  </sheetData>
  <mergeCells count="15">
    <mergeCell ref="A46:L46"/>
    <mergeCell ref="B8:B10"/>
    <mergeCell ref="C8:C10"/>
    <mergeCell ref="I8:I10"/>
    <mergeCell ref="J8:J10"/>
    <mergeCell ref="K8:K10"/>
    <mergeCell ref="L8:L10"/>
    <mergeCell ref="B7:C7"/>
    <mergeCell ref="I7:J7"/>
    <mergeCell ref="K7:L7"/>
    <mergeCell ref="A45:L45"/>
    <mergeCell ref="K1:L1"/>
    <mergeCell ref="A3:L3"/>
    <mergeCell ref="A4:L4"/>
    <mergeCell ref="A5:L5"/>
  </mergeCells>
  <phoneticPr fontId="41" type="noConversion"/>
  <printOptions horizontalCentered="1" verticalCentered="1" gridLinesSet="0"/>
  <pageMargins left="0.39370078740157483" right="0.19685039370078741" top="0.19685039370078741" bottom="0.19685039370078741" header="0.11811023622047245" footer="0.1181102362204724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zoomScaleNormal="100" workbookViewId="0">
      <selection activeCell="O11" sqref="O11"/>
    </sheetView>
  </sheetViews>
  <sheetFormatPr defaultRowHeight="12.75"/>
  <cols>
    <col min="1" max="1" width="21.85546875" customWidth="1"/>
    <col min="2" max="2" width="11.140625" customWidth="1"/>
    <col min="3" max="3" width="10" customWidth="1"/>
    <col min="4" max="4" width="10.7109375" customWidth="1"/>
    <col min="5" max="5" width="11.42578125" customWidth="1"/>
    <col min="6" max="6" width="10.28515625" customWidth="1"/>
    <col min="7" max="7" width="9.85546875" customWidth="1"/>
    <col min="8" max="8" width="10.7109375" customWidth="1"/>
    <col min="9" max="10" width="11.7109375" customWidth="1"/>
    <col min="11" max="11" width="11.85546875" customWidth="1"/>
  </cols>
  <sheetData>
    <row r="1" spans="1:11">
      <c r="K1" s="413" t="s">
        <v>200</v>
      </c>
    </row>
    <row r="2" spans="1:11" ht="15">
      <c r="A2" s="781" t="s">
        <v>201</v>
      </c>
      <c r="B2" s="781"/>
      <c r="C2" s="781"/>
      <c r="D2" s="781"/>
      <c r="E2" s="781"/>
      <c r="F2" s="781"/>
      <c r="G2" s="781"/>
      <c r="H2" s="781"/>
      <c r="I2" s="781"/>
      <c r="J2" s="781"/>
      <c r="K2" s="781"/>
    </row>
    <row r="3" spans="1:11" ht="15">
      <c r="A3" s="781" t="s">
        <v>334</v>
      </c>
      <c r="B3" s="781"/>
      <c r="C3" s="781"/>
      <c r="D3" s="781"/>
      <c r="E3" s="781"/>
      <c r="F3" s="781"/>
      <c r="G3" s="781"/>
      <c r="H3" s="781"/>
      <c r="I3" s="781"/>
      <c r="J3" s="781"/>
      <c r="K3" s="781"/>
    </row>
    <row r="4" spans="1:11" ht="9.75" customHeight="1" thickBot="1">
      <c r="A4" s="255"/>
      <c r="B4" s="255"/>
      <c r="C4" s="255"/>
      <c r="D4" s="255"/>
      <c r="E4" s="255"/>
      <c r="F4" s="255"/>
      <c r="G4" s="255"/>
      <c r="H4" s="256"/>
      <c r="I4" s="256"/>
      <c r="J4" s="257"/>
      <c r="K4" s="257"/>
    </row>
    <row r="5" spans="1:11" ht="13.5" thickBot="1">
      <c r="A5" s="258" t="s">
        <v>202</v>
      </c>
      <c r="B5" s="259" t="s">
        <v>203</v>
      </c>
      <c r="C5" s="260"/>
      <c r="D5" s="260"/>
      <c r="E5" s="260"/>
      <c r="F5" s="260"/>
      <c r="G5" s="261"/>
      <c r="H5" s="1048" t="s">
        <v>368</v>
      </c>
      <c r="I5" s="1048"/>
      <c r="J5" s="1048"/>
      <c r="K5" s="1049"/>
    </row>
    <row r="6" spans="1:11" ht="17.25" customHeight="1" thickBot="1">
      <c r="A6" s="262"/>
      <c r="B6" s="1050" t="s">
        <v>311</v>
      </c>
      <c r="C6" s="1051"/>
      <c r="D6" s="1052"/>
      <c r="E6" s="787" t="s">
        <v>312</v>
      </c>
      <c r="F6" s="787"/>
      <c r="G6" s="788"/>
      <c r="H6" s="1053" t="s">
        <v>204</v>
      </c>
      <c r="I6" s="1055" t="s">
        <v>205</v>
      </c>
      <c r="J6" s="263" t="s">
        <v>206</v>
      </c>
      <c r="K6" s="264"/>
    </row>
    <row r="7" spans="1:11" ht="13.5" thickBot="1">
      <c r="A7" s="265" t="s">
        <v>207</v>
      </c>
      <c r="B7" s="1040" t="s">
        <v>208</v>
      </c>
      <c r="C7" s="1057" t="s">
        <v>209</v>
      </c>
      <c r="D7" s="788" t="s">
        <v>210</v>
      </c>
      <c r="E7" s="1040" t="s">
        <v>208</v>
      </c>
      <c r="F7" s="1043" t="s">
        <v>209</v>
      </c>
      <c r="G7" s="788" t="s">
        <v>210</v>
      </c>
      <c r="H7" s="1054"/>
      <c r="I7" s="1046"/>
      <c r="J7" s="266" t="s">
        <v>318</v>
      </c>
      <c r="K7" s="267"/>
    </row>
    <row r="8" spans="1:11" ht="13.5" thickBot="1">
      <c r="A8" s="268"/>
      <c r="B8" s="1041"/>
      <c r="C8" s="1058"/>
      <c r="D8" s="1046"/>
      <c r="E8" s="1041"/>
      <c r="F8" s="1044"/>
      <c r="G8" s="1046"/>
      <c r="H8" s="1054"/>
      <c r="I8" s="1046"/>
      <c r="J8" s="269" t="s">
        <v>211</v>
      </c>
      <c r="K8" s="788" t="s">
        <v>75</v>
      </c>
    </row>
    <row r="9" spans="1:11" ht="11.25" customHeight="1" thickBot="1">
      <c r="A9" s="270"/>
      <c r="B9" s="1056"/>
      <c r="C9" s="1059"/>
      <c r="D9" s="1047"/>
      <c r="E9" s="1042"/>
      <c r="F9" s="1045"/>
      <c r="G9" s="1047"/>
      <c r="H9" s="1054"/>
      <c r="I9" s="1047"/>
      <c r="J9" s="271" t="s">
        <v>212</v>
      </c>
      <c r="K9" s="1047"/>
    </row>
    <row r="10" spans="1:11">
      <c r="A10" s="272" t="s">
        <v>182</v>
      </c>
      <c r="B10" s="274">
        <v>4561</v>
      </c>
      <c r="C10" s="338">
        <v>2254</v>
      </c>
      <c r="D10" s="273">
        <f t="shared" ref="D10:D40" si="0">C10/B10*100</f>
        <v>49.418987064240298</v>
      </c>
      <c r="E10" s="274">
        <v>3777</v>
      </c>
      <c r="F10" s="763">
        <v>1826</v>
      </c>
      <c r="G10" s="301">
        <f t="shared" ref="G10:G40" si="1">F10/E10*100</f>
        <v>48.345247550966377</v>
      </c>
      <c r="H10" s="389">
        <f>E10-B10</f>
        <v>-784</v>
      </c>
      <c r="I10" s="275">
        <f t="shared" ref="I10:I39" si="2">F10-C10</f>
        <v>-428</v>
      </c>
      <c r="J10" s="276">
        <f t="shared" ref="J10:K40" si="3">E10/B10*100</f>
        <v>82.810787108090338</v>
      </c>
      <c r="K10" s="273">
        <f t="shared" si="3"/>
        <v>81.011535048802131</v>
      </c>
    </row>
    <row r="11" spans="1:11">
      <c r="A11" s="277" t="s">
        <v>183</v>
      </c>
      <c r="B11" s="279">
        <v>7069</v>
      </c>
      <c r="C11" s="313">
        <v>3308</v>
      </c>
      <c r="D11" s="278">
        <f t="shared" si="0"/>
        <v>46.795869288442496</v>
      </c>
      <c r="E11" s="279">
        <v>6180</v>
      </c>
      <c r="F11" s="764">
        <v>2929</v>
      </c>
      <c r="G11" s="384">
        <f t="shared" si="1"/>
        <v>47.394822006472495</v>
      </c>
      <c r="H11" s="279">
        <f t="shared" ref="H11:H39" si="4">E11-B11</f>
        <v>-889</v>
      </c>
      <c r="I11" s="280">
        <f t="shared" si="2"/>
        <v>-379</v>
      </c>
      <c r="J11" s="281">
        <f t="shared" si="3"/>
        <v>87.423963785542512</v>
      </c>
      <c r="K11" s="278">
        <f t="shared" si="3"/>
        <v>88.542926239419586</v>
      </c>
    </row>
    <row r="12" spans="1:11">
      <c r="A12" s="272" t="s">
        <v>1</v>
      </c>
      <c r="B12" s="274">
        <v>5282</v>
      </c>
      <c r="C12" s="338">
        <v>3071</v>
      </c>
      <c r="D12" s="273">
        <f t="shared" si="0"/>
        <v>58.140855736463458</v>
      </c>
      <c r="E12" s="274">
        <v>4589</v>
      </c>
      <c r="F12" s="763">
        <v>2646</v>
      </c>
      <c r="G12" s="301">
        <f t="shared" si="1"/>
        <v>57.659620832425361</v>
      </c>
      <c r="H12" s="279">
        <f t="shared" si="4"/>
        <v>-693</v>
      </c>
      <c r="I12" s="280">
        <f t="shared" si="2"/>
        <v>-425</v>
      </c>
      <c r="J12" s="281">
        <f t="shared" si="3"/>
        <v>86.879969708443767</v>
      </c>
      <c r="K12" s="278">
        <f t="shared" si="3"/>
        <v>86.160859654835548</v>
      </c>
    </row>
    <row r="13" spans="1:11">
      <c r="A13" s="277" t="s">
        <v>184</v>
      </c>
      <c r="B13" s="279">
        <v>3482</v>
      </c>
      <c r="C13" s="313">
        <v>1812</v>
      </c>
      <c r="D13" s="278">
        <f t="shared" si="0"/>
        <v>52.039058012636417</v>
      </c>
      <c r="E13" s="279">
        <v>3196</v>
      </c>
      <c r="F13" s="764">
        <v>1648</v>
      </c>
      <c r="G13" s="384">
        <f t="shared" si="1"/>
        <v>51.564455569461828</v>
      </c>
      <c r="H13" s="279">
        <f t="shared" si="4"/>
        <v>-286</v>
      </c>
      <c r="I13" s="280">
        <f t="shared" si="2"/>
        <v>-164</v>
      </c>
      <c r="J13" s="281">
        <f t="shared" si="3"/>
        <v>91.786329695577251</v>
      </c>
      <c r="K13" s="278">
        <f t="shared" si="3"/>
        <v>90.949227373068425</v>
      </c>
    </row>
    <row r="14" spans="1:11">
      <c r="A14" s="272" t="s">
        <v>185</v>
      </c>
      <c r="B14" s="274">
        <v>4409</v>
      </c>
      <c r="C14" s="338">
        <v>2114</v>
      </c>
      <c r="D14" s="273">
        <f t="shared" si="0"/>
        <v>47.947380358357904</v>
      </c>
      <c r="E14" s="274">
        <v>3811</v>
      </c>
      <c r="F14" s="763">
        <v>1919</v>
      </c>
      <c r="G14" s="301">
        <f t="shared" si="1"/>
        <v>50.354237732878516</v>
      </c>
      <c r="H14" s="279">
        <f t="shared" si="4"/>
        <v>-598</v>
      </c>
      <c r="I14" s="280">
        <f t="shared" si="2"/>
        <v>-195</v>
      </c>
      <c r="J14" s="281">
        <f t="shared" si="3"/>
        <v>86.436833749149471</v>
      </c>
      <c r="K14" s="278">
        <f t="shared" si="3"/>
        <v>90.775780510879841</v>
      </c>
    </row>
    <row r="15" spans="1:11">
      <c r="A15" s="282" t="s">
        <v>213</v>
      </c>
      <c r="B15" s="284">
        <v>4116</v>
      </c>
      <c r="C15" s="316">
        <v>1945</v>
      </c>
      <c r="D15" s="283">
        <f t="shared" si="0"/>
        <v>47.254616132167158</v>
      </c>
      <c r="E15" s="284">
        <v>3650</v>
      </c>
      <c r="F15" s="765">
        <v>1716</v>
      </c>
      <c r="G15" s="385">
        <f t="shared" si="1"/>
        <v>47.013698630136986</v>
      </c>
      <c r="H15" s="279">
        <f t="shared" si="4"/>
        <v>-466</v>
      </c>
      <c r="I15" s="285">
        <f t="shared" si="2"/>
        <v>-229</v>
      </c>
      <c r="J15" s="286">
        <f t="shared" si="3"/>
        <v>88.67832847424684</v>
      </c>
      <c r="K15" s="283">
        <f t="shared" si="3"/>
        <v>88.226221079691513</v>
      </c>
    </row>
    <row r="16" spans="1:11">
      <c r="A16" s="282" t="s">
        <v>186</v>
      </c>
      <c r="B16" s="284">
        <v>3591</v>
      </c>
      <c r="C16" s="316">
        <v>1648</v>
      </c>
      <c r="D16" s="287">
        <f t="shared" si="0"/>
        <v>45.892509050403788</v>
      </c>
      <c r="E16" s="284">
        <v>2941</v>
      </c>
      <c r="F16" s="766">
        <v>1318</v>
      </c>
      <c r="G16" s="386">
        <f t="shared" si="1"/>
        <v>44.814688881332884</v>
      </c>
      <c r="H16" s="279">
        <f t="shared" si="4"/>
        <v>-650</v>
      </c>
      <c r="I16" s="285">
        <f t="shared" si="2"/>
        <v>-330</v>
      </c>
      <c r="J16" s="286">
        <f t="shared" si="3"/>
        <v>81.899192425508218</v>
      </c>
      <c r="K16" s="283">
        <f t="shared" si="3"/>
        <v>79.975728155339809</v>
      </c>
    </row>
    <row r="17" spans="1:11">
      <c r="A17" s="277" t="s">
        <v>188</v>
      </c>
      <c r="B17" s="279">
        <v>3500</v>
      </c>
      <c r="C17" s="313">
        <v>1453</v>
      </c>
      <c r="D17" s="278">
        <f t="shared" si="0"/>
        <v>41.514285714285712</v>
      </c>
      <c r="E17" s="279">
        <v>2931</v>
      </c>
      <c r="F17" s="764">
        <v>1310</v>
      </c>
      <c r="G17" s="384">
        <f t="shared" si="1"/>
        <v>44.694643466393721</v>
      </c>
      <c r="H17" s="279">
        <f t="shared" si="4"/>
        <v>-569</v>
      </c>
      <c r="I17" s="280">
        <f t="shared" si="2"/>
        <v>-143</v>
      </c>
      <c r="J17" s="281">
        <f t="shared" si="3"/>
        <v>83.742857142857147</v>
      </c>
      <c r="K17" s="278">
        <f t="shared" si="3"/>
        <v>90.158293186510662</v>
      </c>
    </row>
    <row r="18" spans="1:11">
      <c r="A18" s="272" t="s">
        <v>189</v>
      </c>
      <c r="B18" s="274">
        <v>15773</v>
      </c>
      <c r="C18" s="338">
        <v>7435</v>
      </c>
      <c r="D18" s="278">
        <f t="shared" si="0"/>
        <v>47.137513472389529</v>
      </c>
      <c r="E18" s="274">
        <v>14482</v>
      </c>
      <c r="F18" s="764">
        <v>6863</v>
      </c>
      <c r="G18" s="384">
        <f t="shared" si="1"/>
        <v>47.389863278552689</v>
      </c>
      <c r="H18" s="279">
        <f t="shared" si="4"/>
        <v>-1291</v>
      </c>
      <c r="I18" s="280">
        <f t="shared" si="2"/>
        <v>-572</v>
      </c>
      <c r="J18" s="281">
        <f t="shared" si="3"/>
        <v>91.815127115957651</v>
      </c>
      <c r="K18" s="278">
        <f t="shared" si="3"/>
        <v>92.306657700067248</v>
      </c>
    </row>
    <row r="19" spans="1:11">
      <c r="A19" s="282" t="s">
        <v>191</v>
      </c>
      <c r="B19" s="284">
        <v>3860</v>
      </c>
      <c r="C19" s="316">
        <v>1913</v>
      </c>
      <c r="D19" s="287">
        <f t="shared" si="0"/>
        <v>49.559585492227981</v>
      </c>
      <c r="E19" s="284">
        <v>3564</v>
      </c>
      <c r="F19" s="766">
        <v>1833</v>
      </c>
      <c r="G19" s="386">
        <f t="shared" si="1"/>
        <v>51.430976430976429</v>
      </c>
      <c r="H19" s="279">
        <f t="shared" si="4"/>
        <v>-296</v>
      </c>
      <c r="I19" s="285">
        <f t="shared" si="2"/>
        <v>-80</v>
      </c>
      <c r="J19" s="286">
        <f t="shared" si="3"/>
        <v>92.331606217616581</v>
      </c>
      <c r="K19" s="283">
        <f t="shared" si="3"/>
        <v>95.818086774699424</v>
      </c>
    </row>
    <row r="20" spans="1:11">
      <c r="A20" s="282" t="s">
        <v>190</v>
      </c>
      <c r="B20" s="284">
        <v>5501</v>
      </c>
      <c r="C20" s="316">
        <v>2664</v>
      </c>
      <c r="D20" s="283">
        <f t="shared" si="0"/>
        <v>48.427558625704421</v>
      </c>
      <c r="E20" s="284">
        <v>4825</v>
      </c>
      <c r="F20" s="765">
        <v>2474</v>
      </c>
      <c r="G20" s="385">
        <f t="shared" si="1"/>
        <v>51.274611398963735</v>
      </c>
      <c r="H20" s="279">
        <f t="shared" si="4"/>
        <v>-676</v>
      </c>
      <c r="I20" s="285">
        <f t="shared" si="2"/>
        <v>-190</v>
      </c>
      <c r="J20" s="286">
        <f t="shared" si="3"/>
        <v>87.711325213597519</v>
      </c>
      <c r="K20" s="283">
        <f t="shared" si="3"/>
        <v>92.867867867867872</v>
      </c>
    </row>
    <row r="21" spans="1:11">
      <c r="A21" s="277" t="s">
        <v>192</v>
      </c>
      <c r="B21" s="279">
        <v>4599</v>
      </c>
      <c r="C21" s="313">
        <v>2199</v>
      </c>
      <c r="D21" s="278">
        <f t="shared" si="0"/>
        <v>47.814742335290276</v>
      </c>
      <c r="E21" s="279">
        <v>3873</v>
      </c>
      <c r="F21" s="764">
        <v>1883</v>
      </c>
      <c r="G21" s="384">
        <f t="shared" si="1"/>
        <v>48.618641879679835</v>
      </c>
      <c r="H21" s="279">
        <f t="shared" si="4"/>
        <v>-726</v>
      </c>
      <c r="I21" s="280">
        <f t="shared" si="2"/>
        <v>-316</v>
      </c>
      <c r="J21" s="281">
        <f t="shared" si="3"/>
        <v>84.213959556425309</v>
      </c>
      <c r="K21" s="278">
        <f t="shared" si="3"/>
        <v>85.629831741700769</v>
      </c>
    </row>
    <row r="22" spans="1:11">
      <c r="A22" s="272" t="s">
        <v>4</v>
      </c>
      <c r="B22" s="274">
        <v>4493</v>
      </c>
      <c r="C22" s="338">
        <v>2527</v>
      </c>
      <c r="D22" s="278">
        <f t="shared" si="0"/>
        <v>56.243044736256401</v>
      </c>
      <c r="E22" s="274">
        <v>4083</v>
      </c>
      <c r="F22" s="764">
        <v>2290</v>
      </c>
      <c r="G22" s="384">
        <f t="shared" si="1"/>
        <v>56.086211119275042</v>
      </c>
      <c r="H22" s="279">
        <f t="shared" si="4"/>
        <v>-410</v>
      </c>
      <c r="I22" s="280">
        <f t="shared" si="2"/>
        <v>-237</v>
      </c>
      <c r="J22" s="281">
        <f t="shared" si="3"/>
        <v>90.874693968395277</v>
      </c>
      <c r="K22" s="278">
        <f t="shared" si="3"/>
        <v>90.621290067273449</v>
      </c>
    </row>
    <row r="23" spans="1:11">
      <c r="A23" s="277" t="s">
        <v>193</v>
      </c>
      <c r="B23" s="279">
        <v>4030</v>
      </c>
      <c r="C23" s="313">
        <v>1966</v>
      </c>
      <c r="D23" s="278">
        <f t="shared" si="0"/>
        <v>48.784119106699755</v>
      </c>
      <c r="E23" s="279">
        <v>3874</v>
      </c>
      <c r="F23" s="764">
        <v>1857</v>
      </c>
      <c r="G23" s="384">
        <f t="shared" si="1"/>
        <v>47.934950955085185</v>
      </c>
      <c r="H23" s="279">
        <f t="shared" si="4"/>
        <v>-156</v>
      </c>
      <c r="I23" s="280">
        <f t="shared" si="2"/>
        <v>-109</v>
      </c>
      <c r="J23" s="281">
        <f t="shared" si="3"/>
        <v>96.129032258064512</v>
      </c>
      <c r="K23" s="278">
        <f t="shared" si="3"/>
        <v>94.455747711088506</v>
      </c>
    </row>
    <row r="24" spans="1:11">
      <c r="A24" s="272" t="s">
        <v>5</v>
      </c>
      <c r="B24" s="274">
        <v>2457</v>
      </c>
      <c r="C24" s="338">
        <v>1301</v>
      </c>
      <c r="D24" s="278">
        <f t="shared" si="0"/>
        <v>52.950752950752957</v>
      </c>
      <c r="E24" s="274">
        <v>2345</v>
      </c>
      <c r="F24" s="764">
        <v>1227</v>
      </c>
      <c r="G24" s="384">
        <f t="shared" si="1"/>
        <v>52.324093816631134</v>
      </c>
      <c r="H24" s="279">
        <f t="shared" si="4"/>
        <v>-112</v>
      </c>
      <c r="I24" s="280">
        <f t="shared" si="2"/>
        <v>-74</v>
      </c>
      <c r="J24" s="281">
        <f t="shared" si="3"/>
        <v>95.441595441595439</v>
      </c>
      <c r="K24" s="278">
        <f t="shared" si="3"/>
        <v>94.312067640276709</v>
      </c>
    </row>
    <row r="25" spans="1:11">
      <c r="A25" s="277" t="s">
        <v>194</v>
      </c>
      <c r="B25" s="279">
        <v>6366</v>
      </c>
      <c r="C25" s="313">
        <v>3249</v>
      </c>
      <c r="D25" s="278">
        <f t="shared" si="0"/>
        <v>51.03675777568332</v>
      </c>
      <c r="E25" s="279">
        <v>5651</v>
      </c>
      <c r="F25" s="764">
        <v>2936</v>
      </c>
      <c r="G25" s="384">
        <f t="shared" si="1"/>
        <v>51.955406122810125</v>
      </c>
      <c r="H25" s="279">
        <f t="shared" si="4"/>
        <v>-715</v>
      </c>
      <c r="I25" s="280">
        <f t="shared" si="2"/>
        <v>-313</v>
      </c>
      <c r="J25" s="281">
        <f t="shared" si="3"/>
        <v>88.768457430097385</v>
      </c>
      <c r="K25" s="278">
        <f t="shared" si="3"/>
        <v>90.366266543551859</v>
      </c>
    </row>
    <row r="26" spans="1:11">
      <c r="A26" s="272" t="s">
        <v>6</v>
      </c>
      <c r="B26" s="274">
        <v>4265</v>
      </c>
      <c r="C26" s="338">
        <v>2002</v>
      </c>
      <c r="D26" s="278">
        <f t="shared" si="0"/>
        <v>46.940211019929663</v>
      </c>
      <c r="E26" s="274">
        <v>4320</v>
      </c>
      <c r="F26" s="764">
        <v>1921</v>
      </c>
      <c r="G26" s="384">
        <f t="shared" si="1"/>
        <v>44.467592592592595</v>
      </c>
      <c r="H26" s="279">
        <f t="shared" si="4"/>
        <v>55</v>
      </c>
      <c r="I26" s="280">
        <f t="shared" si="2"/>
        <v>-81</v>
      </c>
      <c r="J26" s="281">
        <f t="shared" si="3"/>
        <v>101.28956623681124</v>
      </c>
      <c r="K26" s="278">
        <f t="shared" si="3"/>
        <v>95.954045954045952</v>
      </c>
    </row>
    <row r="27" spans="1:11">
      <c r="A27" s="277" t="s">
        <v>7</v>
      </c>
      <c r="B27" s="279">
        <v>3384</v>
      </c>
      <c r="C27" s="313">
        <v>1908</v>
      </c>
      <c r="D27" s="278">
        <f t="shared" si="0"/>
        <v>56.38297872340425</v>
      </c>
      <c r="E27" s="279">
        <v>3261</v>
      </c>
      <c r="F27" s="764">
        <v>1788</v>
      </c>
      <c r="G27" s="384">
        <f t="shared" si="1"/>
        <v>54.829806807727685</v>
      </c>
      <c r="H27" s="279">
        <f t="shared" si="4"/>
        <v>-123</v>
      </c>
      <c r="I27" s="280">
        <f t="shared" si="2"/>
        <v>-120</v>
      </c>
      <c r="J27" s="281">
        <f t="shared" si="3"/>
        <v>96.365248226950357</v>
      </c>
      <c r="K27" s="278">
        <f t="shared" si="3"/>
        <v>93.710691823899367</v>
      </c>
    </row>
    <row r="28" spans="1:11">
      <c r="A28" s="272" t="s">
        <v>195</v>
      </c>
      <c r="B28" s="274">
        <v>3054</v>
      </c>
      <c r="C28" s="338">
        <v>1440</v>
      </c>
      <c r="D28" s="278">
        <f t="shared" si="0"/>
        <v>47.151277013752456</v>
      </c>
      <c r="E28" s="274">
        <v>2693</v>
      </c>
      <c r="F28" s="764">
        <v>1278</v>
      </c>
      <c r="G28" s="384">
        <f t="shared" si="1"/>
        <v>47.456368362421095</v>
      </c>
      <c r="H28" s="279">
        <f t="shared" si="4"/>
        <v>-361</v>
      </c>
      <c r="I28" s="280">
        <f t="shared" si="2"/>
        <v>-162</v>
      </c>
      <c r="J28" s="281">
        <f t="shared" si="3"/>
        <v>88.179436804191226</v>
      </c>
      <c r="K28" s="278">
        <f t="shared" si="3"/>
        <v>88.75</v>
      </c>
    </row>
    <row r="29" spans="1:11">
      <c r="A29" s="277" t="s">
        <v>8</v>
      </c>
      <c r="B29" s="279">
        <v>2690</v>
      </c>
      <c r="C29" s="313">
        <v>1204</v>
      </c>
      <c r="D29" s="278">
        <f t="shared" si="0"/>
        <v>44.758364312267659</v>
      </c>
      <c r="E29" s="279">
        <v>2471</v>
      </c>
      <c r="F29" s="764">
        <v>1104</v>
      </c>
      <c r="G29" s="384">
        <f t="shared" si="1"/>
        <v>44.678267907729662</v>
      </c>
      <c r="H29" s="279">
        <f t="shared" si="4"/>
        <v>-219</v>
      </c>
      <c r="I29" s="280">
        <f t="shared" si="2"/>
        <v>-100</v>
      </c>
      <c r="J29" s="281">
        <f t="shared" si="3"/>
        <v>91.858736059479554</v>
      </c>
      <c r="K29" s="278">
        <f t="shared" si="3"/>
        <v>91.694352159468437</v>
      </c>
    </row>
    <row r="30" spans="1:11">
      <c r="A30" s="272" t="s">
        <v>196</v>
      </c>
      <c r="B30" s="274">
        <v>9554</v>
      </c>
      <c r="C30" s="338">
        <v>4623</v>
      </c>
      <c r="D30" s="278">
        <f t="shared" si="0"/>
        <v>48.388109692275485</v>
      </c>
      <c r="E30" s="274">
        <v>7808</v>
      </c>
      <c r="F30" s="764">
        <v>3826</v>
      </c>
      <c r="G30" s="384">
        <f t="shared" si="1"/>
        <v>49.001024590163937</v>
      </c>
      <c r="H30" s="279">
        <f t="shared" si="4"/>
        <v>-1746</v>
      </c>
      <c r="I30" s="280">
        <f t="shared" si="2"/>
        <v>-797</v>
      </c>
      <c r="J30" s="281">
        <f t="shared" si="3"/>
        <v>81.72493196566883</v>
      </c>
      <c r="K30" s="278">
        <f t="shared" si="3"/>
        <v>82.760112481072895</v>
      </c>
    </row>
    <row r="31" spans="1:11">
      <c r="A31" s="277" t="s">
        <v>9</v>
      </c>
      <c r="B31" s="279">
        <v>4513</v>
      </c>
      <c r="C31" s="313">
        <v>2208</v>
      </c>
      <c r="D31" s="278">
        <f t="shared" si="0"/>
        <v>48.925326833591846</v>
      </c>
      <c r="E31" s="279">
        <v>3672</v>
      </c>
      <c r="F31" s="764">
        <v>1832</v>
      </c>
      <c r="G31" s="384">
        <f t="shared" si="1"/>
        <v>49.891067538126357</v>
      </c>
      <c r="H31" s="279">
        <f t="shared" si="4"/>
        <v>-841</v>
      </c>
      <c r="I31" s="280">
        <f t="shared" si="2"/>
        <v>-376</v>
      </c>
      <c r="J31" s="281">
        <f t="shared" si="3"/>
        <v>81.364945712386444</v>
      </c>
      <c r="K31" s="278">
        <f t="shared" si="3"/>
        <v>82.971014492753625</v>
      </c>
    </row>
    <row r="32" spans="1:11">
      <c r="A32" s="282" t="s">
        <v>232</v>
      </c>
      <c r="B32" s="284">
        <v>4614</v>
      </c>
      <c r="C32" s="316">
        <v>2196</v>
      </c>
      <c r="D32" s="283">
        <f t="shared" si="0"/>
        <v>47.594278283485046</v>
      </c>
      <c r="E32" s="284">
        <v>4186</v>
      </c>
      <c r="F32" s="765">
        <v>2061</v>
      </c>
      <c r="G32" s="385">
        <f t="shared" si="1"/>
        <v>49.235547061634016</v>
      </c>
      <c r="H32" s="279">
        <f t="shared" si="4"/>
        <v>-428</v>
      </c>
      <c r="I32" s="285">
        <f t="shared" si="2"/>
        <v>-135</v>
      </c>
      <c r="J32" s="286">
        <f t="shared" si="3"/>
        <v>90.72388383181621</v>
      </c>
      <c r="K32" s="283">
        <f t="shared" si="3"/>
        <v>93.852459016393439</v>
      </c>
    </row>
    <row r="33" spans="1:11">
      <c r="A33" s="381" t="s">
        <v>233</v>
      </c>
      <c r="B33" s="331">
        <v>8297</v>
      </c>
      <c r="C33" s="333">
        <v>4238</v>
      </c>
      <c r="D33" s="283">
        <f t="shared" si="0"/>
        <v>51.078703145715323</v>
      </c>
      <c r="E33" s="331">
        <v>7277</v>
      </c>
      <c r="F33" s="765">
        <v>3686</v>
      </c>
      <c r="G33" s="385">
        <f t="shared" si="1"/>
        <v>50.652741514360308</v>
      </c>
      <c r="H33" s="279">
        <f t="shared" si="4"/>
        <v>-1020</v>
      </c>
      <c r="I33" s="285">
        <f t="shared" si="2"/>
        <v>-552</v>
      </c>
      <c r="J33" s="286">
        <f t="shared" si="3"/>
        <v>87.706399903579609</v>
      </c>
      <c r="K33" s="283">
        <f t="shared" si="3"/>
        <v>86.974988201982057</v>
      </c>
    </row>
    <row r="34" spans="1:11">
      <c r="A34" s="272" t="s">
        <v>10</v>
      </c>
      <c r="B34" s="274">
        <v>3919</v>
      </c>
      <c r="C34" s="338">
        <v>1926</v>
      </c>
      <c r="D34" s="288">
        <f t="shared" si="0"/>
        <v>49.145190099515183</v>
      </c>
      <c r="E34" s="274">
        <v>3487</v>
      </c>
      <c r="F34" s="767">
        <v>1736</v>
      </c>
      <c r="G34" s="387">
        <f t="shared" si="1"/>
        <v>49.784915400057358</v>
      </c>
      <c r="H34" s="279">
        <f t="shared" si="4"/>
        <v>-432</v>
      </c>
      <c r="I34" s="280">
        <f t="shared" si="2"/>
        <v>-190</v>
      </c>
      <c r="J34" s="281">
        <f t="shared" si="3"/>
        <v>88.976779790762947</v>
      </c>
      <c r="K34" s="278">
        <f t="shared" si="3"/>
        <v>90.134994807891999</v>
      </c>
    </row>
    <row r="35" spans="1:11">
      <c r="A35" s="289" t="s">
        <v>214</v>
      </c>
      <c r="B35" s="290">
        <v>3429</v>
      </c>
      <c r="C35" s="320">
        <v>1735</v>
      </c>
      <c r="D35" s="287">
        <f t="shared" si="0"/>
        <v>50.597841936424615</v>
      </c>
      <c r="E35" s="290">
        <v>3063</v>
      </c>
      <c r="F35" s="766">
        <v>1637</v>
      </c>
      <c r="G35" s="386">
        <f t="shared" si="1"/>
        <v>53.444335618674501</v>
      </c>
      <c r="H35" s="279">
        <f t="shared" si="4"/>
        <v>-366</v>
      </c>
      <c r="I35" s="285">
        <f t="shared" si="2"/>
        <v>-98</v>
      </c>
      <c r="J35" s="286">
        <f t="shared" si="3"/>
        <v>89.326334208223969</v>
      </c>
      <c r="K35" s="283">
        <f t="shared" si="3"/>
        <v>94.351585014409224</v>
      </c>
    </row>
    <row r="36" spans="1:11">
      <c r="A36" s="289" t="s">
        <v>197</v>
      </c>
      <c r="B36" s="290">
        <v>20292</v>
      </c>
      <c r="C36" s="320">
        <v>9777</v>
      </c>
      <c r="D36" s="283">
        <f t="shared" si="0"/>
        <v>48.181549379065643</v>
      </c>
      <c r="E36" s="290">
        <v>18156</v>
      </c>
      <c r="F36" s="765">
        <v>9154</v>
      </c>
      <c r="G36" s="385">
        <f t="shared" si="1"/>
        <v>50.418594404053749</v>
      </c>
      <c r="H36" s="279">
        <f t="shared" si="4"/>
        <v>-2136</v>
      </c>
      <c r="I36" s="285">
        <f t="shared" si="2"/>
        <v>-623</v>
      </c>
      <c r="J36" s="286">
        <f t="shared" si="3"/>
        <v>89.473684210526315</v>
      </c>
      <c r="K36" s="283">
        <f t="shared" si="3"/>
        <v>93.627902219494729</v>
      </c>
    </row>
    <row r="37" spans="1:11">
      <c r="A37" s="277" t="s">
        <v>198</v>
      </c>
      <c r="B37" s="279">
        <v>5813</v>
      </c>
      <c r="C37" s="313">
        <v>2635</v>
      </c>
      <c r="D37" s="278">
        <f t="shared" si="0"/>
        <v>45.329434027180461</v>
      </c>
      <c r="E37" s="279">
        <v>5235</v>
      </c>
      <c r="F37" s="764">
        <v>2406</v>
      </c>
      <c r="G37" s="384">
        <f t="shared" si="1"/>
        <v>45.959885386819479</v>
      </c>
      <c r="H37" s="279">
        <f t="shared" si="4"/>
        <v>-578</v>
      </c>
      <c r="I37" s="280">
        <f t="shared" si="2"/>
        <v>-229</v>
      </c>
      <c r="J37" s="281">
        <f t="shared" si="3"/>
        <v>90.056769310166857</v>
      </c>
      <c r="K37" s="278">
        <f t="shared" si="3"/>
        <v>91.309297912713475</v>
      </c>
    </row>
    <row r="38" spans="1:11">
      <c r="A38" s="277" t="s">
        <v>13</v>
      </c>
      <c r="B38" s="279">
        <v>5175</v>
      </c>
      <c r="C38" s="313">
        <v>2793</v>
      </c>
      <c r="D38" s="278">
        <f t="shared" si="0"/>
        <v>53.971014492753625</v>
      </c>
      <c r="E38" s="279">
        <v>4612</v>
      </c>
      <c r="F38" s="764">
        <v>2529</v>
      </c>
      <c r="G38" s="384">
        <f t="shared" si="1"/>
        <v>54.835212489158714</v>
      </c>
      <c r="H38" s="279">
        <f t="shared" si="4"/>
        <v>-563</v>
      </c>
      <c r="I38" s="280">
        <f t="shared" si="2"/>
        <v>-264</v>
      </c>
      <c r="J38" s="281">
        <f t="shared" si="3"/>
        <v>89.120772946859901</v>
      </c>
      <c r="K38" s="278">
        <f t="shared" si="3"/>
        <v>90.547798066595064</v>
      </c>
    </row>
    <row r="39" spans="1:11" ht="13.5" thickBot="1">
      <c r="A39" s="291" t="s">
        <v>199</v>
      </c>
      <c r="B39" s="274">
        <v>4226</v>
      </c>
      <c r="C39" s="338">
        <v>2033</v>
      </c>
      <c r="D39" s="293">
        <f t="shared" si="0"/>
        <v>48.106956933270233</v>
      </c>
      <c r="E39" s="274">
        <v>4098</v>
      </c>
      <c r="F39" s="768">
        <v>1935</v>
      </c>
      <c r="G39" s="388">
        <f t="shared" si="1"/>
        <v>47.218155197657396</v>
      </c>
      <c r="H39" s="294">
        <f t="shared" si="4"/>
        <v>-128</v>
      </c>
      <c r="I39" s="295">
        <f t="shared" si="2"/>
        <v>-98</v>
      </c>
      <c r="J39" s="296">
        <f t="shared" si="3"/>
        <v>96.971131093232373</v>
      </c>
      <c r="K39" s="292">
        <f t="shared" si="3"/>
        <v>95.179537629119523</v>
      </c>
    </row>
    <row r="40" spans="1:11" ht="13.5" thickBot="1">
      <c r="A40" s="747" t="s">
        <v>181</v>
      </c>
      <c r="B40" s="297">
        <f>SUM(B10:B39)</f>
        <v>166314</v>
      </c>
      <c r="C40" s="303">
        <f>SUM(C10:C39)</f>
        <v>81577</v>
      </c>
      <c r="D40" s="298">
        <f t="shared" si="0"/>
        <v>49.049989778371035</v>
      </c>
      <c r="E40" s="303">
        <f>SUM(E10:E39)</f>
        <v>148111</v>
      </c>
      <c r="F40" s="769">
        <f>SUM(F10:F39)</f>
        <v>73568</v>
      </c>
      <c r="G40" s="390">
        <f t="shared" si="1"/>
        <v>49.670854966882942</v>
      </c>
      <c r="H40" s="303">
        <f>SUM(H10:H39)</f>
        <v>-18203</v>
      </c>
      <c r="I40" s="748">
        <f>SUM(I10:I39)</f>
        <v>-8009</v>
      </c>
      <c r="J40" s="305">
        <f t="shared" si="3"/>
        <v>89.055040465625268</v>
      </c>
      <c r="K40" s="390">
        <f t="shared" si="3"/>
        <v>90.1822817705971</v>
      </c>
    </row>
    <row r="41" spans="1:11">
      <c r="A41" s="299"/>
      <c r="B41" s="300"/>
      <c r="C41" s="300"/>
      <c r="D41" s="301"/>
      <c r="E41" s="300"/>
      <c r="F41" s="301"/>
      <c r="G41" s="301"/>
      <c r="H41" s="300"/>
      <c r="I41" s="300"/>
      <c r="J41" s="301"/>
      <c r="K41" s="301"/>
    </row>
    <row r="42" spans="1:11">
      <c r="A42" s="2" t="s">
        <v>215</v>
      </c>
      <c r="B42" s="738"/>
      <c r="C42" s="2"/>
      <c r="D42" s="2"/>
    </row>
    <row r="43" spans="1:11">
      <c r="B43" s="153"/>
      <c r="F43" s="301"/>
      <c r="G43" s="301"/>
    </row>
    <row r="44" spans="1:11">
      <c r="B44" s="153"/>
      <c r="F44" s="301"/>
      <c r="G44" s="301"/>
    </row>
    <row r="45" spans="1:11">
      <c r="B45" s="153"/>
    </row>
  </sheetData>
  <mergeCells count="14">
    <mergeCell ref="E7:E9"/>
    <mergeCell ref="F7:F9"/>
    <mergeCell ref="G7:G9"/>
    <mergeCell ref="K8:K9"/>
    <mergeCell ref="A2:K2"/>
    <mergeCell ref="A3:K3"/>
    <mergeCell ref="H5:K5"/>
    <mergeCell ref="B6:D6"/>
    <mergeCell ref="E6:G6"/>
    <mergeCell ref="H6:H9"/>
    <mergeCell ref="I6:I9"/>
    <mergeCell ref="B7:B9"/>
    <mergeCell ref="C7:C9"/>
    <mergeCell ref="D7:D9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>
    <pageSetUpPr fitToPage="1"/>
  </sheetPr>
  <dimension ref="A1:K46"/>
  <sheetViews>
    <sheetView showGridLines="0" zoomScaleNormal="100" workbookViewId="0">
      <selection activeCell="L11" sqref="L11"/>
    </sheetView>
  </sheetViews>
  <sheetFormatPr defaultRowHeight="12.75"/>
  <cols>
    <col min="1" max="1" width="27.28515625" customWidth="1"/>
    <col min="2" max="11" width="10.7109375" customWidth="1"/>
  </cols>
  <sheetData>
    <row r="1" spans="1:11">
      <c r="K1" s="210" t="s">
        <v>216</v>
      </c>
    </row>
    <row r="2" spans="1:11">
      <c r="A2" s="970" t="s">
        <v>217</v>
      </c>
      <c r="B2" s="970"/>
      <c r="C2" s="970"/>
      <c r="D2" s="970"/>
      <c r="E2" s="970"/>
      <c r="F2" s="970"/>
      <c r="G2" s="970"/>
      <c r="H2" s="970"/>
      <c r="I2" s="970"/>
      <c r="J2" s="970"/>
      <c r="K2" s="970"/>
    </row>
    <row r="3" spans="1:11">
      <c r="A3" s="970" t="s">
        <v>333</v>
      </c>
      <c r="B3" s="970"/>
      <c r="C3" s="970"/>
      <c r="D3" s="970"/>
      <c r="E3" s="970"/>
      <c r="F3" s="970"/>
      <c r="G3" s="970"/>
      <c r="H3" s="970"/>
      <c r="I3" s="970"/>
      <c r="J3" s="970"/>
      <c r="K3" s="970"/>
    </row>
    <row r="4" spans="1:11" ht="9.75" customHeight="1" thickBot="1">
      <c r="A4" s="255"/>
      <c r="B4" s="255"/>
      <c r="C4" s="255"/>
      <c r="D4" s="255"/>
      <c r="E4" s="255"/>
      <c r="F4" s="255"/>
      <c r="G4" s="255"/>
      <c r="H4" s="256"/>
      <c r="I4" s="256"/>
      <c r="J4" s="257"/>
      <c r="K4" s="257"/>
    </row>
    <row r="5" spans="1:11" ht="13.5" thickBot="1">
      <c r="A5" s="258" t="s">
        <v>202</v>
      </c>
      <c r="B5" s="259" t="s">
        <v>218</v>
      </c>
      <c r="C5" s="260"/>
      <c r="D5" s="260"/>
      <c r="E5" s="260"/>
      <c r="F5" s="260"/>
      <c r="G5" s="261"/>
      <c r="H5" s="1048" t="s">
        <v>369</v>
      </c>
      <c r="I5" s="1048"/>
      <c r="J5" s="1048"/>
      <c r="K5" s="1049"/>
    </row>
    <row r="6" spans="1:11" ht="13.15" customHeight="1" thickBot="1">
      <c r="A6" s="262"/>
      <c r="B6" s="1050" t="s">
        <v>311</v>
      </c>
      <c r="C6" s="1051"/>
      <c r="D6" s="1052"/>
      <c r="E6" s="787" t="s">
        <v>312</v>
      </c>
      <c r="F6" s="787"/>
      <c r="G6" s="788"/>
      <c r="H6" s="1053" t="s">
        <v>219</v>
      </c>
      <c r="I6" s="1060" t="s">
        <v>205</v>
      </c>
      <c r="J6" s="263" t="s">
        <v>206</v>
      </c>
      <c r="K6" s="264"/>
    </row>
    <row r="7" spans="1:11" ht="13.5" customHeight="1" thickBot="1">
      <c r="A7" s="265" t="s">
        <v>207</v>
      </c>
      <c r="B7" s="1040" t="s">
        <v>219</v>
      </c>
      <c r="C7" s="1057" t="s">
        <v>209</v>
      </c>
      <c r="D7" s="788" t="s">
        <v>210</v>
      </c>
      <c r="E7" s="1040" t="s">
        <v>219</v>
      </c>
      <c r="F7" s="1057" t="s">
        <v>209</v>
      </c>
      <c r="G7" s="788" t="s">
        <v>210</v>
      </c>
      <c r="H7" s="1058"/>
      <c r="I7" s="1061"/>
      <c r="J7" s="266" t="s">
        <v>319</v>
      </c>
      <c r="K7" s="267"/>
    </row>
    <row r="8" spans="1:11" ht="13.5" thickBot="1">
      <c r="A8" s="268"/>
      <c r="B8" s="1041"/>
      <c r="C8" s="1058"/>
      <c r="D8" s="1046"/>
      <c r="E8" s="1041"/>
      <c r="F8" s="1058"/>
      <c r="G8" s="1046"/>
      <c r="H8" s="1058"/>
      <c r="I8" s="1061"/>
      <c r="J8" s="269" t="s">
        <v>211</v>
      </c>
      <c r="K8" s="788" t="s">
        <v>75</v>
      </c>
    </row>
    <row r="9" spans="1:11" ht="11.25" customHeight="1" thickBot="1">
      <c r="A9" s="270"/>
      <c r="B9" s="1056"/>
      <c r="C9" s="1059"/>
      <c r="D9" s="1047"/>
      <c r="E9" s="1042"/>
      <c r="F9" s="1059"/>
      <c r="G9" s="1047"/>
      <c r="H9" s="1059"/>
      <c r="I9" s="1062"/>
      <c r="J9" s="271" t="s">
        <v>212</v>
      </c>
      <c r="K9" s="1047"/>
    </row>
    <row r="10" spans="1:11" ht="13.5" thickBot="1">
      <c r="A10" s="302" t="s">
        <v>220</v>
      </c>
      <c r="B10" s="297">
        <v>977</v>
      </c>
      <c r="C10" s="303">
        <v>556</v>
      </c>
      <c r="D10" s="298">
        <f t="shared" ref="D10:D44" si="0">C10/B10*100</f>
        <v>56.908904810644835</v>
      </c>
      <c r="E10" s="297">
        <v>729</v>
      </c>
      <c r="F10" s="773">
        <v>406</v>
      </c>
      <c r="G10" s="390">
        <f t="shared" ref="G10:G44" si="1">F10/E10*100</f>
        <v>55.692729766803836</v>
      </c>
      <c r="H10" s="303">
        <f t="shared" ref="H10:I40" si="2">E10-B10</f>
        <v>-248</v>
      </c>
      <c r="I10" s="304">
        <f t="shared" si="2"/>
        <v>-150</v>
      </c>
      <c r="J10" s="305">
        <f t="shared" ref="J10:K44" si="3">E10/B10*100</f>
        <v>74.616171954964173</v>
      </c>
      <c r="K10" s="298">
        <f t="shared" si="3"/>
        <v>73.021582733812949</v>
      </c>
    </row>
    <row r="11" spans="1:11">
      <c r="A11" s="306" t="s">
        <v>14</v>
      </c>
      <c r="B11" s="307">
        <v>162</v>
      </c>
      <c r="C11" s="309">
        <v>87</v>
      </c>
      <c r="D11" s="308">
        <f t="shared" si="0"/>
        <v>53.703703703703709</v>
      </c>
      <c r="E11" s="307">
        <v>113</v>
      </c>
      <c r="F11" s="774">
        <v>68</v>
      </c>
      <c r="G11" s="288">
        <f t="shared" si="1"/>
        <v>60.176991150442483</v>
      </c>
      <c r="H11" s="309">
        <f t="shared" si="2"/>
        <v>-49</v>
      </c>
      <c r="I11" s="310">
        <f t="shared" si="2"/>
        <v>-19</v>
      </c>
      <c r="J11" s="311">
        <f t="shared" si="3"/>
        <v>69.753086419753089</v>
      </c>
      <c r="K11" s="308">
        <f t="shared" si="3"/>
        <v>78.160919540229884</v>
      </c>
    </row>
    <row r="12" spans="1:11">
      <c r="A12" s="277" t="s">
        <v>17</v>
      </c>
      <c r="B12" s="279">
        <v>105</v>
      </c>
      <c r="C12" s="313">
        <v>64</v>
      </c>
      <c r="D12" s="312">
        <f t="shared" si="0"/>
        <v>60.952380952380956</v>
      </c>
      <c r="E12" s="279">
        <v>83</v>
      </c>
      <c r="F12" s="775">
        <v>43</v>
      </c>
      <c r="G12" s="278">
        <f t="shared" si="1"/>
        <v>51.807228915662648</v>
      </c>
      <c r="H12" s="313">
        <f t="shared" si="2"/>
        <v>-22</v>
      </c>
      <c r="I12" s="314">
        <f t="shared" si="2"/>
        <v>-21</v>
      </c>
      <c r="J12" s="281">
        <f t="shared" si="3"/>
        <v>79.047619047619051</v>
      </c>
      <c r="K12" s="312">
        <f t="shared" si="3"/>
        <v>67.1875</v>
      </c>
    </row>
    <row r="13" spans="1:11">
      <c r="A13" s="282" t="s">
        <v>2</v>
      </c>
      <c r="B13" s="279">
        <v>65</v>
      </c>
      <c r="C13" s="313">
        <v>37</v>
      </c>
      <c r="D13" s="312">
        <f t="shared" si="0"/>
        <v>56.92307692307692</v>
      </c>
      <c r="E13" s="279">
        <v>46</v>
      </c>
      <c r="F13" s="775">
        <v>20</v>
      </c>
      <c r="G13" s="278">
        <f t="shared" si="1"/>
        <v>43.478260869565219</v>
      </c>
      <c r="H13" s="313">
        <f t="shared" si="2"/>
        <v>-19</v>
      </c>
      <c r="I13" s="314">
        <f t="shared" si="2"/>
        <v>-17</v>
      </c>
      <c r="J13" s="281">
        <f t="shared" si="3"/>
        <v>70.769230769230774</v>
      </c>
      <c r="K13" s="312">
        <f t="shared" si="3"/>
        <v>54.054054054054056</v>
      </c>
    </row>
    <row r="14" spans="1:11">
      <c r="A14" s="282" t="s">
        <v>18</v>
      </c>
      <c r="B14" s="279">
        <v>66</v>
      </c>
      <c r="C14" s="313">
        <v>44</v>
      </c>
      <c r="D14" s="312">
        <f t="shared" si="0"/>
        <v>66.666666666666657</v>
      </c>
      <c r="E14" s="279">
        <v>47</v>
      </c>
      <c r="F14" s="775">
        <v>29</v>
      </c>
      <c r="G14" s="278">
        <f t="shared" si="1"/>
        <v>61.702127659574465</v>
      </c>
      <c r="H14" s="313">
        <f t="shared" si="2"/>
        <v>-19</v>
      </c>
      <c r="I14" s="314">
        <f t="shared" si="2"/>
        <v>-15</v>
      </c>
      <c r="J14" s="281">
        <f t="shared" si="3"/>
        <v>71.212121212121218</v>
      </c>
      <c r="K14" s="312">
        <f t="shared" si="3"/>
        <v>65.909090909090907</v>
      </c>
    </row>
    <row r="15" spans="1:11">
      <c r="A15" s="277" t="s">
        <v>19</v>
      </c>
      <c r="B15" s="284">
        <v>82</v>
      </c>
      <c r="C15" s="316">
        <v>40</v>
      </c>
      <c r="D15" s="315">
        <f t="shared" si="0"/>
        <v>48.780487804878049</v>
      </c>
      <c r="E15" s="284">
        <v>63</v>
      </c>
      <c r="F15" s="776">
        <v>34</v>
      </c>
      <c r="G15" s="283">
        <f t="shared" si="1"/>
        <v>53.968253968253968</v>
      </c>
      <c r="H15" s="316">
        <f t="shared" si="2"/>
        <v>-19</v>
      </c>
      <c r="I15" s="317">
        <f t="shared" si="2"/>
        <v>-6</v>
      </c>
      <c r="J15" s="286">
        <f t="shared" si="3"/>
        <v>76.829268292682926</v>
      </c>
      <c r="K15" s="315">
        <f t="shared" si="3"/>
        <v>85</v>
      </c>
    </row>
    <row r="16" spans="1:11">
      <c r="A16" s="277" t="s">
        <v>22</v>
      </c>
      <c r="B16" s="284">
        <v>120</v>
      </c>
      <c r="C16" s="316">
        <v>78</v>
      </c>
      <c r="D16" s="315">
        <f t="shared" si="0"/>
        <v>65</v>
      </c>
      <c r="E16" s="284">
        <v>104</v>
      </c>
      <c r="F16" s="776">
        <v>57</v>
      </c>
      <c r="G16" s="283">
        <f t="shared" si="1"/>
        <v>54.807692307692314</v>
      </c>
      <c r="H16" s="316">
        <f t="shared" si="2"/>
        <v>-16</v>
      </c>
      <c r="I16" s="317">
        <f t="shared" si="2"/>
        <v>-21</v>
      </c>
      <c r="J16" s="286">
        <f t="shared" si="3"/>
        <v>86.666666666666671</v>
      </c>
      <c r="K16" s="315">
        <f t="shared" si="3"/>
        <v>73.076923076923066</v>
      </c>
    </row>
    <row r="17" spans="1:11">
      <c r="A17" s="277" t="s">
        <v>23</v>
      </c>
      <c r="B17" s="279">
        <v>105</v>
      </c>
      <c r="C17" s="313">
        <v>54</v>
      </c>
      <c r="D17" s="312">
        <f t="shared" si="0"/>
        <v>51.428571428571423</v>
      </c>
      <c r="E17" s="279">
        <v>70</v>
      </c>
      <c r="F17" s="775">
        <v>37</v>
      </c>
      <c r="G17" s="278">
        <f t="shared" si="1"/>
        <v>52.857142857142861</v>
      </c>
      <c r="H17" s="313">
        <f t="shared" si="2"/>
        <v>-35</v>
      </c>
      <c r="I17" s="314">
        <f t="shared" si="2"/>
        <v>-17</v>
      </c>
      <c r="J17" s="281">
        <f t="shared" si="3"/>
        <v>66.666666666666657</v>
      </c>
      <c r="K17" s="312">
        <f t="shared" si="3"/>
        <v>68.518518518518519</v>
      </c>
    </row>
    <row r="18" spans="1:11">
      <c r="A18" s="277" t="s">
        <v>13</v>
      </c>
      <c r="B18" s="279">
        <v>163</v>
      </c>
      <c r="C18" s="313">
        <v>97</v>
      </c>
      <c r="D18" s="312">
        <f t="shared" si="0"/>
        <v>59.509202453987733</v>
      </c>
      <c r="E18" s="279">
        <v>97</v>
      </c>
      <c r="F18" s="775">
        <v>64</v>
      </c>
      <c r="G18" s="278">
        <f t="shared" si="1"/>
        <v>65.979381443298962</v>
      </c>
      <c r="H18" s="313">
        <f t="shared" si="2"/>
        <v>-66</v>
      </c>
      <c r="I18" s="314">
        <f t="shared" si="2"/>
        <v>-33</v>
      </c>
      <c r="J18" s="281">
        <f t="shared" si="3"/>
        <v>59.509202453987733</v>
      </c>
      <c r="K18" s="312">
        <f t="shared" si="3"/>
        <v>65.979381443298962</v>
      </c>
    </row>
    <row r="19" spans="1:11" ht="13.5" thickBot="1">
      <c r="A19" s="318" t="s">
        <v>28</v>
      </c>
      <c r="B19" s="290">
        <v>109</v>
      </c>
      <c r="C19" s="320">
        <v>55</v>
      </c>
      <c r="D19" s="319">
        <f t="shared" si="0"/>
        <v>50.458715596330272</v>
      </c>
      <c r="E19" s="290">
        <v>106</v>
      </c>
      <c r="F19" s="777">
        <v>54</v>
      </c>
      <c r="G19" s="391">
        <f t="shared" si="1"/>
        <v>50.943396226415096</v>
      </c>
      <c r="H19" s="320">
        <f t="shared" si="2"/>
        <v>-3</v>
      </c>
      <c r="I19" s="321">
        <f t="shared" si="2"/>
        <v>-1</v>
      </c>
      <c r="J19" s="322">
        <f t="shared" si="3"/>
        <v>97.247706422018354</v>
      </c>
      <c r="K19" s="319">
        <f t="shared" si="3"/>
        <v>98.181818181818187</v>
      </c>
    </row>
    <row r="20" spans="1:11" ht="13.5" thickBot="1">
      <c r="A20" s="323" t="s">
        <v>40</v>
      </c>
      <c r="B20" s="297">
        <v>1029</v>
      </c>
      <c r="C20" s="303">
        <v>613</v>
      </c>
      <c r="D20" s="298">
        <f t="shared" si="0"/>
        <v>59.572400388726919</v>
      </c>
      <c r="E20" s="297">
        <v>895</v>
      </c>
      <c r="F20" s="773">
        <v>544</v>
      </c>
      <c r="G20" s="390">
        <f t="shared" si="1"/>
        <v>60.782122905027933</v>
      </c>
      <c r="H20" s="303">
        <f t="shared" si="2"/>
        <v>-134</v>
      </c>
      <c r="I20" s="304">
        <f t="shared" si="2"/>
        <v>-69</v>
      </c>
      <c r="J20" s="305">
        <f t="shared" si="3"/>
        <v>86.977648202137999</v>
      </c>
      <c r="K20" s="298">
        <f t="shared" si="3"/>
        <v>88.743882544861336</v>
      </c>
    </row>
    <row r="21" spans="1:11">
      <c r="A21" s="306" t="s">
        <v>1</v>
      </c>
      <c r="B21" s="307">
        <v>278</v>
      </c>
      <c r="C21" s="309">
        <v>170</v>
      </c>
      <c r="D21" s="308">
        <f t="shared" si="0"/>
        <v>61.151079136690647</v>
      </c>
      <c r="E21" s="307">
        <v>244</v>
      </c>
      <c r="F21" s="774">
        <v>151</v>
      </c>
      <c r="G21" s="288">
        <f t="shared" si="1"/>
        <v>61.885245901639344</v>
      </c>
      <c r="H21" s="309">
        <f t="shared" si="2"/>
        <v>-34</v>
      </c>
      <c r="I21" s="310">
        <f t="shared" si="2"/>
        <v>-19</v>
      </c>
      <c r="J21" s="311">
        <f t="shared" si="3"/>
        <v>87.769784172661872</v>
      </c>
      <c r="K21" s="308">
        <f t="shared" si="3"/>
        <v>88.823529411764696</v>
      </c>
    </row>
    <row r="22" spans="1:11">
      <c r="A22" s="277" t="s">
        <v>16</v>
      </c>
      <c r="B22" s="279">
        <v>135</v>
      </c>
      <c r="C22" s="313">
        <v>79</v>
      </c>
      <c r="D22" s="312">
        <f t="shared" si="0"/>
        <v>58.518518518518512</v>
      </c>
      <c r="E22" s="279">
        <v>111</v>
      </c>
      <c r="F22" s="775">
        <v>69</v>
      </c>
      <c r="G22" s="278">
        <f t="shared" si="1"/>
        <v>62.162162162162161</v>
      </c>
      <c r="H22" s="313">
        <f t="shared" si="2"/>
        <v>-24</v>
      </c>
      <c r="I22" s="314">
        <f t="shared" si="2"/>
        <v>-10</v>
      </c>
      <c r="J22" s="281">
        <f t="shared" si="3"/>
        <v>82.222222222222214</v>
      </c>
      <c r="K22" s="312">
        <f t="shared" si="3"/>
        <v>87.341772151898738</v>
      </c>
    </row>
    <row r="23" spans="1:11">
      <c r="A23" s="282" t="s">
        <v>3</v>
      </c>
      <c r="B23" s="279">
        <v>158</v>
      </c>
      <c r="C23" s="313">
        <v>92</v>
      </c>
      <c r="D23" s="312">
        <f t="shared" si="0"/>
        <v>58.22784810126582</v>
      </c>
      <c r="E23" s="279">
        <v>128</v>
      </c>
      <c r="F23" s="775">
        <v>84</v>
      </c>
      <c r="G23" s="278">
        <f t="shared" si="1"/>
        <v>65.625</v>
      </c>
      <c r="H23" s="313">
        <f t="shared" si="2"/>
        <v>-30</v>
      </c>
      <c r="I23" s="314">
        <f t="shared" si="2"/>
        <v>-8</v>
      </c>
      <c r="J23" s="281">
        <f t="shared" si="3"/>
        <v>81.012658227848107</v>
      </c>
      <c r="K23" s="312">
        <f t="shared" si="3"/>
        <v>91.304347826086953</v>
      </c>
    </row>
    <row r="24" spans="1:11">
      <c r="A24" s="282" t="s">
        <v>21</v>
      </c>
      <c r="B24" s="279">
        <v>101</v>
      </c>
      <c r="C24" s="313">
        <v>59</v>
      </c>
      <c r="D24" s="312">
        <f t="shared" si="0"/>
        <v>58.415841584158414</v>
      </c>
      <c r="E24" s="279">
        <v>95</v>
      </c>
      <c r="F24" s="775">
        <v>56</v>
      </c>
      <c r="G24" s="278">
        <f t="shared" si="1"/>
        <v>58.947368421052623</v>
      </c>
      <c r="H24" s="313">
        <f t="shared" si="2"/>
        <v>-6</v>
      </c>
      <c r="I24" s="314">
        <f t="shared" si="2"/>
        <v>-3</v>
      </c>
      <c r="J24" s="281">
        <f t="shared" si="3"/>
        <v>94.059405940594047</v>
      </c>
      <c r="K24" s="312">
        <f t="shared" si="3"/>
        <v>94.915254237288138</v>
      </c>
    </row>
    <row r="25" spans="1:11">
      <c r="A25" s="277" t="s">
        <v>4</v>
      </c>
      <c r="B25" s="279">
        <v>205</v>
      </c>
      <c r="C25" s="313">
        <v>118</v>
      </c>
      <c r="D25" s="312">
        <f t="shared" si="0"/>
        <v>57.560975609756092</v>
      </c>
      <c r="E25" s="279">
        <v>191</v>
      </c>
      <c r="F25" s="775">
        <v>113</v>
      </c>
      <c r="G25" s="278">
        <f t="shared" si="1"/>
        <v>59.162303664921467</v>
      </c>
      <c r="H25" s="313">
        <f t="shared" si="2"/>
        <v>-14</v>
      </c>
      <c r="I25" s="314">
        <f t="shared" si="2"/>
        <v>-5</v>
      </c>
      <c r="J25" s="281">
        <f t="shared" si="3"/>
        <v>93.170731707317074</v>
      </c>
      <c r="K25" s="312">
        <f t="shared" si="3"/>
        <v>95.762711864406782</v>
      </c>
    </row>
    <row r="26" spans="1:11" ht="13.5" thickBot="1">
      <c r="A26" s="318" t="s">
        <v>7</v>
      </c>
      <c r="B26" s="324">
        <v>152</v>
      </c>
      <c r="C26" s="326">
        <v>95</v>
      </c>
      <c r="D26" s="325">
        <f t="shared" si="0"/>
        <v>62.5</v>
      </c>
      <c r="E26" s="324">
        <v>126</v>
      </c>
      <c r="F26" s="778">
        <v>71</v>
      </c>
      <c r="G26" s="293">
        <f t="shared" si="1"/>
        <v>56.349206349206348</v>
      </c>
      <c r="H26" s="326">
        <f t="shared" si="2"/>
        <v>-26</v>
      </c>
      <c r="I26" s="327">
        <f t="shared" si="2"/>
        <v>-24</v>
      </c>
      <c r="J26" s="328">
        <f t="shared" si="3"/>
        <v>82.89473684210526</v>
      </c>
      <c r="K26" s="325">
        <f t="shared" si="3"/>
        <v>74.73684210526315</v>
      </c>
    </row>
    <row r="27" spans="1:11" ht="13.5" thickBot="1">
      <c r="A27" s="329" t="s">
        <v>221</v>
      </c>
      <c r="B27" s="297">
        <v>1080</v>
      </c>
      <c r="C27" s="303">
        <v>635</v>
      </c>
      <c r="D27" s="298">
        <f t="shared" si="0"/>
        <v>58.796296296296291</v>
      </c>
      <c r="E27" s="297">
        <v>880</v>
      </c>
      <c r="F27" s="773">
        <v>515</v>
      </c>
      <c r="G27" s="390">
        <f t="shared" si="1"/>
        <v>58.522727272727273</v>
      </c>
      <c r="H27" s="303">
        <f t="shared" si="2"/>
        <v>-200</v>
      </c>
      <c r="I27" s="304">
        <f t="shared" si="2"/>
        <v>-120</v>
      </c>
      <c r="J27" s="305">
        <f t="shared" si="3"/>
        <v>81.481481481481481</v>
      </c>
      <c r="K27" s="298">
        <f t="shared" si="3"/>
        <v>81.102362204724415</v>
      </c>
    </row>
    <row r="28" spans="1:11">
      <c r="A28" s="306" t="s">
        <v>15</v>
      </c>
      <c r="B28" s="307">
        <v>155</v>
      </c>
      <c r="C28" s="309">
        <v>94</v>
      </c>
      <c r="D28" s="308">
        <f t="shared" si="0"/>
        <v>60.645161290322577</v>
      </c>
      <c r="E28" s="307">
        <v>132</v>
      </c>
      <c r="F28" s="774">
        <v>82</v>
      </c>
      <c r="G28" s="288">
        <f t="shared" si="1"/>
        <v>62.121212121212125</v>
      </c>
      <c r="H28" s="309">
        <f t="shared" si="2"/>
        <v>-23</v>
      </c>
      <c r="I28" s="310">
        <f t="shared" si="2"/>
        <v>-12</v>
      </c>
      <c r="J28" s="311">
        <f t="shared" si="3"/>
        <v>85.161290322580641</v>
      </c>
      <c r="K28" s="308">
        <f t="shared" si="3"/>
        <v>87.2340425531915</v>
      </c>
    </row>
    <row r="29" spans="1:11">
      <c r="A29" s="277" t="s">
        <v>20</v>
      </c>
      <c r="B29" s="279">
        <v>323</v>
      </c>
      <c r="C29" s="313">
        <v>168</v>
      </c>
      <c r="D29" s="312">
        <f t="shared" si="0"/>
        <v>52.012383900928796</v>
      </c>
      <c r="E29" s="279">
        <v>254</v>
      </c>
      <c r="F29" s="775">
        <v>150</v>
      </c>
      <c r="G29" s="278">
        <f t="shared" si="1"/>
        <v>59.055118110236215</v>
      </c>
      <c r="H29" s="313">
        <f t="shared" si="2"/>
        <v>-69</v>
      </c>
      <c r="I29" s="314">
        <f t="shared" si="2"/>
        <v>-18</v>
      </c>
      <c r="J29" s="281">
        <f t="shared" si="3"/>
        <v>78.637770897832809</v>
      </c>
      <c r="K29" s="312">
        <f t="shared" si="3"/>
        <v>89.285714285714292</v>
      </c>
    </row>
    <row r="30" spans="1:11">
      <c r="A30" s="277" t="s">
        <v>26</v>
      </c>
      <c r="B30" s="279">
        <v>211</v>
      </c>
      <c r="C30" s="313">
        <v>129</v>
      </c>
      <c r="D30" s="312">
        <f t="shared" si="0"/>
        <v>61.137440758293835</v>
      </c>
      <c r="E30" s="279">
        <v>143</v>
      </c>
      <c r="F30" s="775">
        <v>81</v>
      </c>
      <c r="G30" s="278">
        <f t="shared" si="1"/>
        <v>56.643356643356647</v>
      </c>
      <c r="H30" s="313">
        <f t="shared" si="2"/>
        <v>-68</v>
      </c>
      <c r="I30" s="314">
        <f t="shared" si="2"/>
        <v>-48</v>
      </c>
      <c r="J30" s="281">
        <f t="shared" si="3"/>
        <v>67.772511848341239</v>
      </c>
      <c r="K30" s="312">
        <f t="shared" si="3"/>
        <v>62.790697674418603</v>
      </c>
    </row>
    <row r="31" spans="1:11">
      <c r="A31" s="277" t="s">
        <v>232</v>
      </c>
      <c r="B31" s="279">
        <v>115</v>
      </c>
      <c r="C31" s="313">
        <v>63</v>
      </c>
      <c r="D31" s="312">
        <f t="shared" si="0"/>
        <v>54.782608695652172</v>
      </c>
      <c r="E31" s="279">
        <v>87</v>
      </c>
      <c r="F31" s="775">
        <v>49</v>
      </c>
      <c r="G31" s="278">
        <f t="shared" si="1"/>
        <v>56.321839080459768</v>
      </c>
      <c r="H31" s="313">
        <f>E31-B31</f>
        <v>-28</v>
      </c>
      <c r="I31" s="314">
        <f>F31-C31</f>
        <v>-14</v>
      </c>
      <c r="J31" s="281">
        <f>E31/B31*100</f>
        <v>75.65217391304347</v>
      </c>
      <c r="K31" s="312">
        <f>F31/C31*100</f>
        <v>77.777777777777786</v>
      </c>
    </row>
    <row r="32" spans="1:11">
      <c r="A32" s="282" t="s">
        <v>233</v>
      </c>
      <c r="B32" s="279">
        <v>135</v>
      </c>
      <c r="C32" s="313">
        <v>95</v>
      </c>
      <c r="D32" s="312">
        <f t="shared" si="0"/>
        <v>70.370370370370367</v>
      </c>
      <c r="E32" s="279">
        <v>129</v>
      </c>
      <c r="F32" s="775">
        <v>71</v>
      </c>
      <c r="G32" s="278">
        <f t="shared" si="1"/>
        <v>55.038759689922479</v>
      </c>
      <c r="H32" s="313">
        <f t="shared" si="2"/>
        <v>-6</v>
      </c>
      <c r="I32" s="314">
        <f t="shared" si="2"/>
        <v>-24</v>
      </c>
      <c r="J32" s="281">
        <f t="shared" si="3"/>
        <v>95.555555555555557</v>
      </c>
      <c r="K32" s="312">
        <f t="shared" si="3"/>
        <v>74.73684210526315</v>
      </c>
    </row>
    <row r="33" spans="1:11" ht="13.5" thickBot="1">
      <c r="A33" s="318" t="s">
        <v>27</v>
      </c>
      <c r="B33" s="290">
        <v>141</v>
      </c>
      <c r="C33" s="320">
        <v>86</v>
      </c>
      <c r="D33" s="319">
        <f t="shared" si="0"/>
        <v>60.99290780141844</v>
      </c>
      <c r="E33" s="290">
        <v>135</v>
      </c>
      <c r="F33" s="777">
        <v>82</v>
      </c>
      <c r="G33" s="391">
        <f t="shared" si="1"/>
        <v>60.74074074074074</v>
      </c>
      <c r="H33" s="320">
        <f t="shared" si="2"/>
        <v>-6</v>
      </c>
      <c r="I33" s="321">
        <f t="shared" si="2"/>
        <v>-4</v>
      </c>
      <c r="J33" s="322">
        <f t="shared" si="3"/>
        <v>95.744680851063833</v>
      </c>
      <c r="K33" s="319">
        <f t="shared" si="3"/>
        <v>95.348837209302332</v>
      </c>
    </row>
    <row r="34" spans="1:11" ht="13.5" thickBot="1">
      <c r="A34" s="330" t="s">
        <v>222</v>
      </c>
      <c r="B34" s="297">
        <v>845</v>
      </c>
      <c r="C34" s="303">
        <v>507</v>
      </c>
      <c r="D34" s="298">
        <f t="shared" si="0"/>
        <v>60</v>
      </c>
      <c r="E34" s="297">
        <v>679</v>
      </c>
      <c r="F34" s="773">
        <v>409</v>
      </c>
      <c r="G34" s="390">
        <f t="shared" si="1"/>
        <v>60.235640648011781</v>
      </c>
      <c r="H34" s="303">
        <f t="shared" si="2"/>
        <v>-166</v>
      </c>
      <c r="I34" s="304">
        <f t="shared" si="2"/>
        <v>-98</v>
      </c>
      <c r="J34" s="305">
        <f t="shared" si="3"/>
        <v>80.355029585798817</v>
      </c>
      <c r="K34" s="298">
        <f t="shared" si="3"/>
        <v>80.670611439842205</v>
      </c>
    </row>
    <row r="35" spans="1:11">
      <c r="A35" s="306" t="s">
        <v>5</v>
      </c>
      <c r="B35" s="331">
        <v>74</v>
      </c>
      <c r="C35" s="333">
        <v>43</v>
      </c>
      <c r="D35" s="332">
        <f t="shared" si="0"/>
        <v>58.108108108108105</v>
      </c>
      <c r="E35" s="331">
        <v>79</v>
      </c>
      <c r="F35" s="779">
        <v>48</v>
      </c>
      <c r="G35" s="392">
        <f t="shared" si="1"/>
        <v>60.75949367088608</v>
      </c>
      <c r="H35" s="333">
        <f t="shared" si="2"/>
        <v>5</v>
      </c>
      <c r="I35" s="334">
        <f t="shared" si="2"/>
        <v>5</v>
      </c>
      <c r="J35" s="335">
        <f t="shared" si="3"/>
        <v>106.75675675675676</v>
      </c>
      <c r="K35" s="332">
        <f t="shared" si="3"/>
        <v>111.62790697674419</v>
      </c>
    </row>
    <row r="36" spans="1:11">
      <c r="A36" s="277" t="s">
        <v>24</v>
      </c>
      <c r="B36" s="279">
        <v>177</v>
      </c>
      <c r="C36" s="313">
        <v>120</v>
      </c>
      <c r="D36" s="315">
        <f t="shared" si="0"/>
        <v>67.796610169491515</v>
      </c>
      <c r="E36" s="284">
        <v>161</v>
      </c>
      <c r="F36" s="776">
        <v>99</v>
      </c>
      <c r="G36" s="283">
        <f t="shared" si="1"/>
        <v>61.490683229813669</v>
      </c>
      <c r="H36" s="316">
        <f t="shared" si="2"/>
        <v>-16</v>
      </c>
      <c r="I36" s="317">
        <f t="shared" si="2"/>
        <v>-21</v>
      </c>
      <c r="J36" s="286">
        <f t="shared" si="3"/>
        <v>90.960451977401121</v>
      </c>
      <c r="K36" s="315">
        <f t="shared" si="3"/>
        <v>82.5</v>
      </c>
    </row>
    <row r="37" spans="1:11">
      <c r="A37" s="277" t="s">
        <v>6</v>
      </c>
      <c r="B37" s="279">
        <v>85</v>
      </c>
      <c r="C37" s="313">
        <v>41</v>
      </c>
      <c r="D37" s="312">
        <f t="shared" si="0"/>
        <v>48.235294117647058</v>
      </c>
      <c r="E37" s="279">
        <v>69</v>
      </c>
      <c r="F37" s="775">
        <v>39</v>
      </c>
      <c r="G37" s="278">
        <f t="shared" si="1"/>
        <v>56.521739130434781</v>
      </c>
      <c r="H37" s="313">
        <f t="shared" si="2"/>
        <v>-16</v>
      </c>
      <c r="I37" s="314">
        <f t="shared" si="2"/>
        <v>-2</v>
      </c>
      <c r="J37" s="281">
        <f t="shared" si="3"/>
        <v>81.17647058823529</v>
      </c>
      <c r="K37" s="312">
        <f t="shared" si="3"/>
        <v>95.121951219512198</v>
      </c>
    </row>
    <row r="38" spans="1:11">
      <c r="A38" s="277" t="s">
        <v>25</v>
      </c>
      <c r="B38" s="279">
        <v>77</v>
      </c>
      <c r="C38" s="313">
        <v>45</v>
      </c>
      <c r="D38" s="312">
        <f t="shared" si="0"/>
        <v>58.441558441558442</v>
      </c>
      <c r="E38" s="279">
        <v>74</v>
      </c>
      <c r="F38" s="775">
        <v>40</v>
      </c>
      <c r="G38" s="278">
        <f t="shared" si="1"/>
        <v>54.054054054054056</v>
      </c>
      <c r="H38" s="313">
        <f t="shared" si="2"/>
        <v>-3</v>
      </c>
      <c r="I38" s="314">
        <f t="shared" si="2"/>
        <v>-5</v>
      </c>
      <c r="J38" s="281">
        <f t="shared" si="3"/>
        <v>96.103896103896105</v>
      </c>
      <c r="K38" s="312">
        <f t="shared" si="3"/>
        <v>88.888888888888886</v>
      </c>
    </row>
    <row r="39" spans="1:11">
      <c r="A39" s="277" t="s">
        <v>8</v>
      </c>
      <c r="B39" s="279">
        <v>72</v>
      </c>
      <c r="C39" s="313">
        <v>45</v>
      </c>
      <c r="D39" s="312">
        <f t="shared" si="0"/>
        <v>62.5</v>
      </c>
      <c r="E39" s="279">
        <v>47</v>
      </c>
      <c r="F39" s="775">
        <v>31</v>
      </c>
      <c r="G39" s="278">
        <f t="shared" si="1"/>
        <v>65.957446808510639</v>
      </c>
      <c r="H39" s="313">
        <f t="shared" si="2"/>
        <v>-25</v>
      </c>
      <c r="I39" s="314">
        <f t="shared" si="2"/>
        <v>-14</v>
      </c>
      <c r="J39" s="281">
        <f t="shared" si="3"/>
        <v>65.277777777777786</v>
      </c>
      <c r="K39" s="312">
        <f t="shared" si="3"/>
        <v>68.888888888888886</v>
      </c>
    </row>
    <row r="40" spans="1:11">
      <c r="A40" s="277" t="s">
        <v>9</v>
      </c>
      <c r="B40" s="279">
        <v>159</v>
      </c>
      <c r="C40" s="313">
        <v>92</v>
      </c>
      <c r="D40" s="312">
        <f t="shared" si="0"/>
        <v>57.861635220125784</v>
      </c>
      <c r="E40" s="279">
        <v>101</v>
      </c>
      <c r="F40" s="775">
        <v>58</v>
      </c>
      <c r="G40" s="278">
        <f t="shared" si="1"/>
        <v>57.42574257425742</v>
      </c>
      <c r="H40" s="313">
        <f t="shared" si="2"/>
        <v>-58</v>
      </c>
      <c r="I40" s="314">
        <f t="shared" si="2"/>
        <v>-34</v>
      </c>
      <c r="J40" s="281">
        <f t="shared" si="3"/>
        <v>63.522012578616348</v>
      </c>
      <c r="K40" s="312">
        <f t="shared" si="3"/>
        <v>63.04347826086957</v>
      </c>
    </row>
    <row r="41" spans="1:11">
      <c r="A41" s="277" t="s">
        <v>10</v>
      </c>
      <c r="B41" s="279">
        <v>113</v>
      </c>
      <c r="C41" s="313">
        <v>62</v>
      </c>
      <c r="D41" s="312">
        <f t="shared" si="0"/>
        <v>54.86725663716814</v>
      </c>
      <c r="E41" s="279">
        <v>75</v>
      </c>
      <c r="F41" s="775">
        <v>43</v>
      </c>
      <c r="G41" s="278">
        <f t="shared" si="1"/>
        <v>57.333333333333336</v>
      </c>
      <c r="H41" s="313">
        <f t="shared" ref="H41:I44" si="4">E41-B41</f>
        <v>-38</v>
      </c>
      <c r="I41" s="314">
        <f t="shared" si="4"/>
        <v>-19</v>
      </c>
      <c r="J41" s="281">
        <f t="shared" si="3"/>
        <v>66.371681415929203</v>
      </c>
      <c r="K41" s="312">
        <f t="shared" si="3"/>
        <v>69.354838709677423</v>
      </c>
    </row>
    <row r="42" spans="1:11" ht="13.5" thickBot="1">
      <c r="A42" s="289" t="s">
        <v>12</v>
      </c>
      <c r="B42" s="324">
        <v>88</v>
      </c>
      <c r="C42" s="326">
        <v>59</v>
      </c>
      <c r="D42" s="325">
        <f t="shared" si="0"/>
        <v>67.045454545454547</v>
      </c>
      <c r="E42" s="324">
        <v>73</v>
      </c>
      <c r="F42" s="778">
        <v>51</v>
      </c>
      <c r="G42" s="293">
        <f t="shared" si="1"/>
        <v>69.863013698630141</v>
      </c>
      <c r="H42" s="326">
        <f t="shared" si="4"/>
        <v>-15</v>
      </c>
      <c r="I42" s="327">
        <f t="shared" si="4"/>
        <v>-8</v>
      </c>
      <c r="J42" s="328">
        <f t="shared" si="3"/>
        <v>82.954545454545453</v>
      </c>
      <c r="K42" s="325">
        <f t="shared" si="3"/>
        <v>86.440677966101703</v>
      </c>
    </row>
    <row r="43" spans="1:11" ht="13.5" thickBot="1">
      <c r="A43" s="330" t="s">
        <v>223</v>
      </c>
      <c r="B43" s="297">
        <v>639</v>
      </c>
      <c r="C43" s="303">
        <v>427</v>
      </c>
      <c r="D43" s="298">
        <f t="shared" si="0"/>
        <v>66.823161189358373</v>
      </c>
      <c r="E43" s="297">
        <v>524</v>
      </c>
      <c r="F43" s="773">
        <v>325</v>
      </c>
      <c r="G43" s="390">
        <f t="shared" si="1"/>
        <v>62.022900763358777</v>
      </c>
      <c r="H43" s="303">
        <f t="shared" si="4"/>
        <v>-115</v>
      </c>
      <c r="I43" s="304">
        <f t="shared" si="4"/>
        <v>-102</v>
      </c>
      <c r="J43" s="305">
        <f t="shared" si="3"/>
        <v>82.003129890453835</v>
      </c>
      <c r="K43" s="298">
        <f t="shared" si="3"/>
        <v>76.112412177985945</v>
      </c>
    </row>
    <row r="44" spans="1:11" ht="13.5" thickBot="1">
      <c r="A44" s="336" t="s">
        <v>11</v>
      </c>
      <c r="B44" s="772">
        <v>639</v>
      </c>
      <c r="C44" s="676">
        <v>427</v>
      </c>
      <c r="D44" s="337">
        <f t="shared" si="0"/>
        <v>66.823161189358373</v>
      </c>
      <c r="E44" s="274">
        <v>524</v>
      </c>
      <c r="F44" s="780">
        <v>325</v>
      </c>
      <c r="G44" s="287">
        <f t="shared" si="1"/>
        <v>62.022900763358777</v>
      </c>
      <c r="H44" s="338">
        <f>F44-C44</f>
        <v>-102</v>
      </c>
      <c r="I44" s="339">
        <f t="shared" si="4"/>
        <v>-102</v>
      </c>
      <c r="J44" s="276">
        <f t="shared" si="3"/>
        <v>82.003129890453835</v>
      </c>
      <c r="K44" s="337">
        <f t="shared" si="3"/>
        <v>76.112412177985945</v>
      </c>
    </row>
    <row r="45" spans="1:11" ht="13.5" thickBot="1">
      <c r="A45" s="340" t="s">
        <v>168</v>
      </c>
      <c r="B45" s="771">
        <f>B43+B34+B27+B20+B10</f>
        <v>4570</v>
      </c>
      <c r="C45" s="341">
        <f>C43+C34+C27+C20+C10</f>
        <v>2738</v>
      </c>
      <c r="D45" s="770">
        <f t="shared" ref="D45:K45" si="5">D43+D34+D27+D20+D10</f>
        <v>302.10076268502644</v>
      </c>
      <c r="E45" s="771">
        <f t="shared" si="5"/>
        <v>3707</v>
      </c>
      <c r="F45" s="770">
        <f t="shared" si="5"/>
        <v>2199</v>
      </c>
      <c r="G45" s="700">
        <f t="shared" si="5"/>
        <v>297.25612135592962</v>
      </c>
      <c r="H45" s="771">
        <f t="shared" si="5"/>
        <v>-863</v>
      </c>
      <c r="I45" s="770">
        <f t="shared" si="5"/>
        <v>-539</v>
      </c>
      <c r="J45" s="771">
        <f t="shared" si="5"/>
        <v>405.43346111483623</v>
      </c>
      <c r="K45" s="770">
        <f t="shared" si="5"/>
        <v>399.65085110122686</v>
      </c>
    </row>
    <row r="46" spans="1:11">
      <c r="A46" s="2" t="s">
        <v>38</v>
      </c>
    </row>
  </sheetData>
  <mergeCells count="14">
    <mergeCell ref="K8:K9"/>
    <mergeCell ref="A2:K2"/>
    <mergeCell ref="A3:K3"/>
    <mergeCell ref="H5:K5"/>
    <mergeCell ref="B6:D6"/>
    <mergeCell ref="E6:G6"/>
    <mergeCell ref="H6:H9"/>
    <mergeCell ref="I6:I9"/>
    <mergeCell ref="B7:B9"/>
    <mergeCell ref="C7:C9"/>
    <mergeCell ref="D7:D9"/>
    <mergeCell ref="E7:E9"/>
    <mergeCell ref="F7:F9"/>
    <mergeCell ref="G7:G9"/>
  </mergeCells>
  <phoneticPr fontId="41" type="noConversion"/>
  <printOptions horizontalCentered="1" verticalCentered="1" gridLinesSet="0"/>
  <pageMargins left="0.25" right="0.25" top="0.75" bottom="0.75" header="0.3" footer="0.3"/>
  <pageSetup paperSize="9" scale="84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:K45"/>
  <sheetViews>
    <sheetView showGridLines="0" zoomScaleNormal="100" workbookViewId="0">
      <selection activeCell="R16" sqref="R16"/>
    </sheetView>
  </sheetViews>
  <sheetFormatPr defaultRowHeight="12.75"/>
  <cols>
    <col min="1" max="1" width="30.85546875" customWidth="1"/>
    <col min="2" max="2" width="15.140625" customWidth="1"/>
    <col min="3" max="3" width="15.42578125" customWidth="1"/>
    <col min="4" max="4" width="10.85546875" customWidth="1"/>
    <col min="5" max="5" width="13.5703125" customWidth="1"/>
    <col min="6" max="6" width="8" customWidth="1"/>
    <col min="7" max="7" width="32.5703125" hidden="1" customWidth="1"/>
    <col min="8" max="8" width="20.5703125" hidden="1" customWidth="1"/>
    <col min="9" max="9" width="18.28515625" hidden="1" customWidth="1"/>
    <col min="10" max="10" width="8.140625" customWidth="1"/>
  </cols>
  <sheetData>
    <row r="1" spans="1:11" ht="15">
      <c r="E1" s="5"/>
      <c r="F1" s="781" t="s">
        <v>224</v>
      </c>
      <c r="G1" s="781"/>
      <c r="H1" s="781"/>
      <c r="I1" s="781"/>
      <c r="J1" s="781"/>
    </row>
    <row r="2" spans="1:11" ht="18" customHeight="1">
      <c r="A2" s="781" t="s">
        <v>68</v>
      </c>
      <c r="B2" s="781"/>
      <c r="C2" s="781"/>
      <c r="D2" s="781"/>
      <c r="E2" s="781"/>
    </row>
    <row r="3" spans="1:11" ht="16.5" customHeight="1">
      <c r="A3" s="781" t="s">
        <v>332</v>
      </c>
      <c r="B3" s="781"/>
      <c r="C3" s="781"/>
      <c r="D3" s="781"/>
      <c r="E3" s="781"/>
    </row>
    <row r="4" spans="1:11" ht="13.5" thickBot="1"/>
    <row r="5" spans="1:11" ht="14.25" customHeight="1" thickTop="1">
      <c r="A5" s="798" t="s">
        <v>67</v>
      </c>
      <c r="B5" s="807" t="s">
        <v>32</v>
      </c>
      <c r="C5" s="810" t="s">
        <v>231</v>
      </c>
      <c r="D5" s="1066" t="s">
        <v>335</v>
      </c>
      <c r="E5" s="1069" t="s">
        <v>320</v>
      </c>
      <c r="F5" s="802" t="s">
        <v>225</v>
      </c>
      <c r="G5" s="1072"/>
      <c r="H5" s="1072"/>
      <c r="I5" s="1072"/>
      <c r="J5" s="803"/>
    </row>
    <row r="6" spans="1:11" ht="12.75" customHeight="1">
      <c r="A6" s="1063"/>
      <c r="B6" s="1064"/>
      <c r="C6" s="1065"/>
      <c r="D6" s="1067"/>
      <c r="E6" s="1070"/>
      <c r="F6" s="804"/>
      <c r="G6" s="789"/>
      <c r="H6" s="789"/>
      <c r="I6" s="789"/>
      <c r="J6" s="805"/>
    </row>
    <row r="7" spans="1:11">
      <c r="A7" s="1063"/>
      <c r="B7" s="1064"/>
      <c r="C7" s="1065"/>
      <c r="D7" s="1067"/>
      <c r="E7" s="1070"/>
      <c r="F7" s="804"/>
      <c r="G7" s="789"/>
      <c r="H7" s="789"/>
      <c r="I7" s="789"/>
      <c r="J7" s="805"/>
    </row>
    <row r="8" spans="1:11" ht="18" customHeight="1" thickBot="1">
      <c r="A8" s="1063"/>
      <c r="B8" s="1064"/>
      <c r="C8" s="1065"/>
      <c r="D8" s="1067"/>
      <c r="E8" s="1070"/>
      <c r="F8" s="1073"/>
      <c r="G8" s="1074"/>
      <c r="H8" s="1074"/>
      <c r="I8" s="1074"/>
      <c r="J8" s="806"/>
    </row>
    <row r="9" spans="1:11" ht="26.25" customHeight="1" thickTop="1" thickBot="1">
      <c r="A9" s="795"/>
      <c r="B9" s="760" t="s">
        <v>311</v>
      </c>
      <c r="C9" s="645" t="s">
        <v>312</v>
      </c>
      <c r="D9" s="1068"/>
      <c r="E9" s="1071"/>
      <c r="F9" s="103" t="s">
        <v>321</v>
      </c>
      <c r="G9" s="102"/>
      <c r="H9" s="102"/>
      <c r="I9" s="102"/>
      <c r="J9" s="100" t="s">
        <v>322</v>
      </c>
    </row>
    <row r="10" spans="1:11" ht="23.25" customHeight="1" thickTop="1" thickBot="1">
      <c r="A10" s="375" t="s">
        <v>64</v>
      </c>
      <c r="B10" s="695">
        <v>166314</v>
      </c>
      <c r="C10" s="674">
        <v>148111</v>
      </c>
      <c r="D10" s="373">
        <f>C10-B10</f>
        <v>-18203</v>
      </c>
      <c r="E10" s="374">
        <f>C10/B10*100</f>
        <v>89.055040465625268</v>
      </c>
      <c r="F10" s="374">
        <f>B10/$B$10*100</f>
        <v>100</v>
      </c>
      <c r="G10" s="376"/>
      <c r="H10" s="376"/>
      <c r="I10" s="376"/>
      <c r="J10" s="374">
        <v>100</v>
      </c>
    </row>
    <row r="11" spans="1:11" ht="16.5" customHeight="1" thickTop="1">
      <c r="A11" s="342" t="s">
        <v>63</v>
      </c>
      <c r="B11" s="696">
        <v>81577</v>
      </c>
      <c r="C11" s="94">
        <v>73568</v>
      </c>
      <c r="D11" s="397">
        <f t="shared" ref="D11:D32" si="0">C11-B11</f>
        <v>-8009</v>
      </c>
      <c r="E11" s="343">
        <f t="shared" ref="E11:E32" si="1">C11/B11*100</f>
        <v>90.1822817705971</v>
      </c>
      <c r="F11" s="63">
        <f>B11/$B$10*100</f>
        <v>49.049989778371035</v>
      </c>
      <c r="G11" s="64"/>
      <c r="H11" s="64"/>
      <c r="I11" s="64"/>
      <c r="J11" s="63">
        <f>C11/$C$10*100</f>
        <v>49.670854966882942</v>
      </c>
      <c r="K11" s="43"/>
    </row>
    <row r="12" spans="1:11" ht="16.5" customHeight="1">
      <c r="A12" s="342" t="s">
        <v>62</v>
      </c>
      <c r="B12" s="697">
        <v>84737</v>
      </c>
      <c r="C12" s="61">
        <v>74543</v>
      </c>
      <c r="D12" s="398">
        <f t="shared" si="0"/>
        <v>-10194</v>
      </c>
      <c r="E12" s="344">
        <f t="shared" si="1"/>
        <v>87.969836081050772</v>
      </c>
      <c r="F12" s="63">
        <f t="shared" ref="F12:F21" si="2">B12/$B$10*100</f>
        <v>50.950010221628972</v>
      </c>
      <c r="G12" s="54"/>
      <c r="H12" s="54"/>
      <c r="I12" s="54"/>
      <c r="J12" s="63">
        <f t="shared" ref="J12:J20" si="3">C12/$C$10*100</f>
        <v>50.329145033117051</v>
      </c>
      <c r="K12" s="43"/>
    </row>
    <row r="13" spans="1:11" ht="15.75" customHeight="1">
      <c r="A13" s="342" t="s">
        <v>61</v>
      </c>
      <c r="B13" s="697">
        <v>146076</v>
      </c>
      <c r="C13" s="61">
        <v>129909</v>
      </c>
      <c r="D13" s="398">
        <f t="shared" si="0"/>
        <v>-16167</v>
      </c>
      <c r="E13" s="344">
        <f t="shared" si="1"/>
        <v>88.932473506941591</v>
      </c>
      <c r="F13" s="63">
        <f t="shared" si="2"/>
        <v>87.831451351058845</v>
      </c>
      <c r="G13" s="54"/>
      <c r="H13" s="54"/>
      <c r="I13" s="54"/>
      <c r="J13" s="63">
        <f t="shared" si="3"/>
        <v>87.710568425032577</v>
      </c>
      <c r="K13" s="43"/>
    </row>
    <row r="14" spans="1:11" ht="15.75" customHeight="1">
      <c r="A14" s="342" t="s">
        <v>60</v>
      </c>
      <c r="B14" s="697">
        <v>6995</v>
      </c>
      <c r="C14" s="61">
        <v>6652</v>
      </c>
      <c r="D14" s="398">
        <f t="shared" si="0"/>
        <v>-343</v>
      </c>
      <c r="E14" s="344">
        <f t="shared" si="1"/>
        <v>95.096497498213012</v>
      </c>
      <c r="F14" s="63">
        <f t="shared" si="2"/>
        <v>4.2058996837307747</v>
      </c>
      <c r="G14" s="54"/>
      <c r="H14" s="54"/>
      <c r="I14" s="54"/>
      <c r="J14" s="63">
        <f t="shared" si="3"/>
        <v>4.491226174963372</v>
      </c>
      <c r="K14" s="43"/>
    </row>
    <row r="15" spans="1:11" ht="16.5" customHeight="1">
      <c r="A15" s="342" t="s">
        <v>59</v>
      </c>
      <c r="B15" s="697">
        <v>20238</v>
      </c>
      <c r="C15" s="61">
        <v>18202</v>
      </c>
      <c r="D15" s="398">
        <f t="shared" si="0"/>
        <v>-2036</v>
      </c>
      <c r="E15" s="344">
        <f t="shared" si="1"/>
        <v>89.93971736337582</v>
      </c>
      <c r="F15" s="63">
        <f t="shared" si="2"/>
        <v>12.16854864894116</v>
      </c>
      <c r="G15" s="54"/>
      <c r="H15" s="54"/>
      <c r="I15" s="54"/>
      <c r="J15" s="63">
        <f t="shared" si="3"/>
        <v>12.289431574967423</v>
      </c>
      <c r="K15" s="43"/>
    </row>
    <row r="16" spans="1:11" ht="16.5" customHeight="1">
      <c r="A16" s="345" t="s">
        <v>58</v>
      </c>
      <c r="B16" s="697">
        <v>31937</v>
      </c>
      <c r="C16" s="61">
        <v>23190</v>
      </c>
      <c r="D16" s="398">
        <f t="shared" si="0"/>
        <v>-8747</v>
      </c>
      <c r="E16" s="344">
        <f t="shared" si="1"/>
        <v>72.611704292826502</v>
      </c>
      <c r="F16" s="63">
        <f t="shared" si="2"/>
        <v>19.202833195040707</v>
      </c>
      <c r="G16" s="54"/>
      <c r="H16" s="54"/>
      <c r="I16" s="54"/>
      <c r="J16" s="63">
        <f t="shared" si="3"/>
        <v>15.657176036891251</v>
      </c>
      <c r="K16" s="43"/>
    </row>
    <row r="17" spans="1:11" ht="16.5" customHeight="1">
      <c r="A17" s="346" t="s">
        <v>57</v>
      </c>
      <c r="B17" s="697">
        <v>134377</v>
      </c>
      <c r="C17" s="61">
        <v>124921</v>
      </c>
      <c r="D17" s="398">
        <f t="shared" si="0"/>
        <v>-9456</v>
      </c>
      <c r="E17" s="344">
        <f t="shared" si="1"/>
        <v>92.963081479717516</v>
      </c>
      <c r="F17" s="63">
        <f t="shared" si="2"/>
        <v>80.797166804959303</v>
      </c>
      <c r="G17" s="54"/>
      <c r="H17" s="54"/>
      <c r="I17" s="54"/>
      <c r="J17" s="63">
        <f t="shared" si="3"/>
        <v>84.342823963108742</v>
      </c>
      <c r="K17" s="43"/>
    </row>
    <row r="18" spans="1:11" ht="15.75" customHeight="1">
      <c r="A18" s="342" t="s">
        <v>56</v>
      </c>
      <c r="B18" s="697">
        <v>59216</v>
      </c>
      <c r="C18" s="61">
        <v>53136</v>
      </c>
      <c r="D18" s="398">
        <f t="shared" si="0"/>
        <v>-6080</v>
      </c>
      <c r="E18" s="344">
        <f t="shared" si="1"/>
        <v>89.732504728451772</v>
      </c>
      <c r="F18" s="63">
        <f t="shared" si="2"/>
        <v>35.604940053152475</v>
      </c>
      <c r="G18" s="54"/>
      <c r="H18" s="54"/>
      <c r="I18" s="54"/>
      <c r="J18" s="63">
        <f t="shared" si="3"/>
        <v>35.875795855810843</v>
      </c>
      <c r="K18" s="43"/>
    </row>
    <row r="19" spans="1:11" ht="16.5" customHeight="1">
      <c r="A19" s="347" t="s">
        <v>55</v>
      </c>
      <c r="B19" s="698">
        <v>107098</v>
      </c>
      <c r="C19" s="675">
        <v>94975</v>
      </c>
      <c r="D19" s="399">
        <f t="shared" si="0"/>
        <v>-12123</v>
      </c>
      <c r="E19" s="348">
        <f t="shared" si="1"/>
        <v>88.680460886291058</v>
      </c>
      <c r="F19" s="63">
        <f t="shared" si="2"/>
        <v>64.395059946847539</v>
      </c>
      <c r="G19" s="81"/>
      <c r="H19" s="81"/>
      <c r="I19" s="81"/>
      <c r="J19" s="393">
        <f t="shared" si="3"/>
        <v>64.12420414418915</v>
      </c>
      <c r="K19" s="43"/>
    </row>
    <row r="20" spans="1:11" ht="24" customHeight="1">
      <c r="A20" s="104" t="s">
        <v>78</v>
      </c>
      <c r="B20" s="697">
        <v>4570</v>
      </c>
      <c r="C20" s="61">
        <v>3707</v>
      </c>
      <c r="D20" s="398">
        <f t="shared" si="0"/>
        <v>-863</v>
      </c>
      <c r="E20" s="344">
        <f t="shared" si="1"/>
        <v>81.115973741794306</v>
      </c>
      <c r="F20" s="63">
        <f t="shared" si="2"/>
        <v>2.7478143752179616</v>
      </c>
      <c r="G20" s="54"/>
      <c r="H20" s="54"/>
      <c r="I20" s="54"/>
      <c r="J20" s="52">
        <f t="shared" si="3"/>
        <v>2.5028525902870147</v>
      </c>
      <c r="K20" s="43"/>
    </row>
    <row r="21" spans="1:11" ht="25.5" customHeight="1" thickBot="1">
      <c r="A21" s="349" t="s">
        <v>53</v>
      </c>
      <c r="B21" s="699">
        <v>1629</v>
      </c>
      <c r="C21" s="395">
        <v>1231</v>
      </c>
      <c r="D21" s="398">
        <f>C21-B21</f>
        <v>-398</v>
      </c>
      <c r="E21" s="344">
        <f>C21/B21*100</f>
        <v>75.567833026396556</v>
      </c>
      <c r="F21" s="63">
        <f t="shared" si="2"/>
        <v>0.97947256394530835</v>
      </c>
      <c r="G21" s="54"/>
      <c r="H21" s="54"/>
      <c r="I21" s="54"/>
      <c r="J21" s="52">
        <f>C21/$C$10*100</f>
        <v>0.83113340670173053</v>
      </c>
      <c r="K21" s="43"/>
    </row>
    <row r="22" spans="1:11" ht="33.75" customHeight="1" thickTop="1" thickBot="1">
      <c r="A22" s="753" t="s">
        <v>226</v>
      </c>
      <c r="B22" s="754">
        <v>149913</v>
      </c>
      <c r="C22" s="755">
        <v>135347</v>
      </c>
      <c r="D22" s="756">
        <f t="shared" si="0"/>
        <v>-14566</v>
      </c>
      <c r="E22" s="757">
        <f t="shared" si="1"/>
        <v>90.283697878102629</v>
      </c>
      <c r="F22" s="757">
        <f>B22/$B$22*100</f>
        <v>100</v>
      </c>
      <c r="G22" s="758"/>
      <c r="H22" s="758"/>
      <c r="I22" s="758"/>
      <c r="J22" s="757">
        <f t="shared" ref="J22:J32" si="4">C22/$C$10*100</f>
        <v>91.382139071372151</v>
      </c>
      <c r="K22" s="43"/>
    </row>
    <row r="23" spans="1:11" ht="17.25" customHeight="1" thickTop="1">
      <c r="A23" s="739" t="s">
        <v>54</v>
      </c>
      <c r="B23" s="696">
        <v>25182</v>
      </c>
      <c r="C23" s="94">
        <v>20138</v>
      </c>
      <c r="D23" s="397">
        <f t="shared" si="0"/>
        <v>-5044</v>
      </c>
      <c r="E23" s="749">
        <f t="shared" si="1"/>
        <v>79.969819712493049</v>
      </c>
      <c r="F23" s="750">
        <f>B23/$B$22*100</f>
        <v>16.797742690760643</v>
      </c>
      <c r="G23" s="90"/>
      <c r="H23" s="90"/>
      <c r="I23" s="90"/>
      <c r="J23" s="88">
        <f t="shared" si="4"/>
        <v>13.596559337253817</v>
      </c>
      <c r="K23" s="43"/>
    </row>
    <row r="24" spans="1:11" ht="16.5" customHeight="1">
      <c r="A24" s="350" t="s">
        <v>52</v>
      </c>
      <c r="B24" s="697">
        <v>46615</v>
      </c>
      <c r="C24" s="61">
        <v>45301</v>
      </c>
      <c r="D24" s="398">
        <f t="shared" si="0"/>
        <v>-1314</v>
      </c>
      <c r="E24" s="344">
        <f t="shared" si="1"/>
        <v>97.181164861096221</v>
      </c>
      <c r="F24" s="752">
        <f t="shared" ref="F24:F32" si="5">B24/$B$22*100</f>
        <v>31.094701593590951</v>
      </c>
      <c r="G24" s="54"/>
      <c r="H24" s="54"/>
      <c r="I24" s="54"/>
      <c r="J24" s="52">
        <f t="shared" si="4"/>
        <v>30.58584440048342</v>
      </c>
      <c r="K24" s="43"/>
    </row>
    <row r="25" spans="1:11" ht="15.75" customHeight="1">
      <c r="A25" s="350" t="s">
        <v>51</v>
      </c>
      <c r="B25" s="697">
        <v>51227</v>
      </c>
      <c r="C25" s="61">
        <v>46553</v>
      </c>
      <c r="D25" s="398">
        <f t="shared" si="0"/>
        <v>-4674</v>
      </c>
      <c r="E25" s="344">
        <f t="shared" si="1"/>
        <v>90.875905284322727</v>
      </c>
      <c r="F25" s="752">
        <f t="shared" si="5"/>
        <v>34.171152601842401</v>
      </c>
      <c r="G25" s="54"/>
      <c r="H25" s="54"/>
      <c r="I25" s="54"/>
      <c r="J25" s="52">
        <f t="shared" si="4"/>
        <v>31.431156362457884</v>
      </c>
      <c r="K25" s="43"/>
    </row>
    <row r="26" spans="1:11" ht="16.5" customHeight="1">
      <c r="A26" s="349" t="s">
        <v>50</v>
      </c>
      <c r="B26" s="697">
        <v>76822</v>
      </c>
      <c r="C26" s="61">
        <v>78077</v>
      </c>
      <c r="D26" s="398">
        <f t="shared" si="0"/>
        <v>1255</v>
      </c>
      <c r="E26" s="344">
        <f t="shared" si="1"/>
        <v>101.63364661164771</v>
      </c>
      <c r="F26" s="751">
        <f t="shared" si="5"/>
        <v>51.244388411945593</v>
      </c>
      <c r="G26" s="54"/>
      <c r="H26" s="54"/>
      <c r="I26" s="54"/>
      <c r="J26" s="52">
        <f t="shared" si="4"/>
        <v>52.715193334728681</v>
      </c>
      <c r="K26" s="43"/>
    </row>
    <row r="27" spans="1:11" ht="23.25" customHeight="1">
      <c r="A27" s="349" t="s">
        <v>49</v>
      </c>
      <c r="B27" s="697">
        <v>19698</v>
      </c>
      <c r="C27" s="61">
        <v>18696</v>
      </c>
      <c r="D27" s="398">
        <f t="shared" si="0"/>
        <v>-1002</v>
      </c>
      <c r="E27" s="344">
        <f t="shared" si="1"/>
        <v>94.91318915625952</v>
      </c>
      <c r="F27" s="752">
        <f t="shared" si="5"/>
        <v>13.139620980168498</v>
      </c>
      <c r="G27" s="54"/>
      <c r="H27" s="54"/>
      <c r="I27" s="54"/>
      <c r="J27" s="52">
        <f t="shared" si="4"/>
        <v>12.622965208526038</v>
      </c>
      <c r="K27" s="43"/>
    </row>
    <row r="28" spans="1:11" ht="27.75" customHeight="1">
      <c r="A28" s="350" t="s">
        <v>48</v>
      </c>
      <c r="B28" s="697">
        <v>16495</v>
      </c>
      <c r="C28" s="61">
        <v>16047</v>
      </c>
      <c r="D28" s="398">
        <f t="shared" si="0"/>
        <v>-448</v>
      </c>
      <c r="E28" s="344">
        <f t="shared" si="1"/>
        <v>97.284025462261297</v>
      </c>
      <c r="F28" s="752">
        <f t="shared" si="5"/>
        <v>11.003048434758826</v>
      </c>
      <c r="G28" s="54"/>
      <c r="H28" s="54"/>
      <c r="I28" s="54"/>
      <c r="J28" s="52">
        <f t="shared" si="4"/>
        <v>10.834441736265369</v>
      </c>
      <c r="K28" s="43"/>
    </row>
    <row r="29" spans="1:11" ht="15" customHeight="1">
      <c r="A29" s="350" t="s">
        <v>47</v>
      </c>
      <c r="B29" s="697">
        <v>29473</v>
      </c>
      <c r="C29" s="61">
        <v>25841</v>
      </c>
      <c r="D29" s="398">
        <f t="shared" si="0"/>
        <v>-3632</v>
      </c>
      <c r="E29" s="344">
        <f t="shared" si="1"/>
        <v>87.676856784175357</v>
      </c>
      <c r="F29" s="751">
        <f t="shared" si="5"/>
        <v>19.660069506980715</v>
      </c>
      <c r="G29" s="54"/>
      <c r="H29" s="54"/>
      <c r="I29" s="54"/>
      <c r="J29" s="52">
        <f t="shared" si="4"/>
        <v>17.447049847749323</v>
      </c>
      <c r="K29" s="43"/>
    </row>
    <row r="30" spans="1:11" ht="17.25" customHeight="1">
      <c r="A30" s="350" t="s">
        <v>46</v>
      </c>
      <c r="B30" s="697">
        <v>98740</v>
      </c>
      <c r="C30" s="61">
        <v>87545</v>
      </c>
      <c r="D30" s="398">
        <f t="shared" si="0"/>
        <v>-11195</v>
      </c>
      <c r="E30" s="344">
        <f t="shared" si="1"/>
        <v>88.662143001822969</v>
      </c>
      <c r="F30" s="752">
        <f t="shared" si="5"/>
        <v>65.864868290275027</v>
      </c>
      <c r="G30" s="54"/>
      <c r="H30" s="54"/>
      <c r="I30" s="54"/>
      <c r="J30" s="52">
        <f t="shared" si="4"/>
        <v>59.107696254835894</v>
      </c>
      <c r="K30" s="43"/>
    </row>
    <row r="31" spans="1:11" ht="26.25" customHeight="1">
      <c r="A31" s="350" t="s">
        <v>45</v>
      </c>
      <c r="B31" s="697">
        <v>3922</v>
      </c>
      <c r="C31" s="61">
        <v>3933</v>
      </c>
      <c r="D31" s="398">
        <f t="shared" si="0"/>
        <v>11</v>
      </c>
      <c r="E31" s="344">
        <f t="shared" si="1"/>
        <v>100.28046914839368</v>
      </c>
      <c r="F31" s="751">
        <f t="shared" si="5"/>
        <v>2.616184053417649</v>
      </c>
      <c r="G31" s="54"/>
      <c r="H31" s="54"/>
      <c r="I31" s="54"/>
      <c r="J31" s="52">
        <f t="shared" si="4"/>
        <v>2.6554408517935872</v>
      </c>
      <c r="K31" s="43"/>
    </row>
    <row r="32" spans="1:11" ht="15" customHeight="1" thickBot="1">
      <c r="A32" s="351" t="s">
        <v>44</v>
      </c>
      <c r="B32" s="699">
        <v>11342</v>
      </c>
      <c r="C32" s="395">
        <v>11142</v>
      </c>
      <c r="D32" s="400">
        <f t="shared" si="0"/>
        <v>-200</v>
      </c>
      <c r="E32" s="352">
        <f t="shared" si="1"/>
        <v>98.236642567448413</v>
      </c>
      <c r="F32" s="759">
        <f t="shared" si="5"/>
        <v>7.5657214517753628</v>
      </c>
      <c r="G32" s="46"/>
      <c r="H32" s="46"/>
      <c r="I32" s="46"/>
      <c r="J32" s="44">
        <f t="shared" si="4"/>
        <v>7.5227363261337779</v>
      </c>
      <c r="K32" s="43"/>
    </row>
    <row r="33" spans="1:2" ht="8.25" customHeight="1" thickTop="1">
      <c r="B33" s="153"/>
    </row>
    <row r="34" spans="1:2">
      <c r="A34" s="2" t="s">
        <v>38</v>
      </c>
      <c r="B34" s="153"/>
    </row>
    <row r="35" spans="1:2">
      <c r="B35" s="153"/>
    </row>
    <row r="36" spans="1:2">
      <c r="B36" s="153"/>
    </row>
    <row r="37" spans="1:2" ht="12" customHeight="1">
      <c r="B37" s="153"/>
    </row>
    <row r="38" spans="1:2">
      <c r="B38" s="153"/>
    </row>
    <row r="39" spans="1:2">
      <c r="B39" s="153"/>
    </row>
    <row r="40" spans="1:2">
      <c r="B40" s="153"/>
    </row>
    <row r="41" spans="1:2">
      <c r="B41" s="153"/>
    </row>
    <row r="42" spans="1:2">
      <c r="B42" s="153"/>
    </row>
    <row r="43" spans="1:2">
      <c r="B43" s="153"/>
    </row>
    <row r="44" spans="1:2">
      <c r="B44" s="153"/>
    </row>
    <row r="45" spans="1:2">
      <c r="B45" s="153"/>
    </row>
  </sheetData>
  <mergeCells count="9">
    <mergeCell ref="F1:J1"/>
    <mergeCell ref="A2:E2"/>
    <mergeCell ref="A3:E3"/>
    <mergeCell ref="A5:A9"/>
    <mergeCell ref="B5:B8"/>
    <mergeCell ref="C5:C8"/>
    <mergeCell ref="D5:D9"/>
    <mergeCell ref="E5:E9"/>
    <mergeCell ref="F5:J8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50"/>
  <sheetViews>
    <sheetView showGridLines="0" zoomScaleNormal="100" workbookViewId="0">
      <selection activeCell="N5" sqref="N5"/>
    </sheetView>
  </sheetViews>
  <sheetFormatPr defaultRowHeight="12.75"/>
  <cols>
    <col min="1" max="1" width="28.42578125" customWidth="1"/>
    <col min="2" max="2" width="12.7109375" customWidth="1"/>
    <col min="3" max="3" width="12" customWidth="1"/>
    <col min="4" max="4" width="13" customWidth="1"/>
    <col min="5" max="5" width="14.140625" customWidth="1"/>
    <col min="6" max="6" width="12.140625" customWidth="1"/>
    <col min="7" max="7" width="12.28515625" customWidth="1"/>
    <col min="8" max="8" width="12.7109375" customWidth="1"/>
    <col min="9" max="9" width="15.140625" customWidth="1"/>
    <col min="10" max="10" width="17.140625" customWidth="1"/>
    <col min="11" max="11" width="32.5703125" hidden="1" customWidth="1"/>
    <col min="12" max="12" width="20.5703125" hidden="1" customWidth="1"/>
    <col min="13" max="13" width="18.28515625" hidden="1" customWidth="1"/>
    <col min="14" max="14" width="12.28515625" customWidth="1"/>
    <col min="15" max="15" width="12.5703125" customWidth="1"/>
  </cols>
  <sheetData>
    <row r="1" spans="1:9" ht="15">
      <c r="I1" s="5" t="s">
        <v>37</v>
      </c>
    </row>
    <row r="2" spans="1:9" ht="18" customHeight="1">
      <c r="A2" s="781" t="s">
        <v>42</v>
      </c>
      <c r="B2" s="781"/>
      <c r="C2" s="781"/>
      <c r="D2" s="781"/>
      <c r="E2" s="781"/>
      <c r="F2" s="781"/>
      <c r="G2" s="781"/>
      <c r="H2" s="781"/>
      <c r="I2" s="781"/>
    </row>
    <row r="3" spans="1:9" ht="16.5" customHeight="1">
      <c r="A3" s="781" t="s">
        <v>354</v>
      </c>
      <c r="B3" s="781"/>
      <c r="C3" s="781"/>
      <c r="D3" s="781"/>
      <c r="E3" s="781"/>
      <c r="F3" s="781"/>
      <c r="G3" s="781"/>
      <c r="H3" s="781"/>
      <c r="I3" s="781"/>
    </row>
    <row r="4" spans="1:9" ht="13.5" thickBot="1"/>
    <row r="5" spans="1:9" ht="13.5" thickBot="1">
      <c r="A5" s="782" t="s">
        <v>34</v>
      </c>
      <c r="B5" s="785">
        <v>2013</v>
      </c>
      <c r="C5" s="785"/>
      <c r="D5" s="785"/>
      <c r="E5" s="786"/>
      <c r="F5" s="785">
        <v>2014</v>
      </c>
      <c r="G5" s="785"/>
      <c r="H5" s="785"/>
      <c r="I5" s="786"/>
    </row>
    <row r="6" spans="1:9" ht="12.75" customHeight="1">
      <c r="A6" s="783"/>
      <c r="B6" s="787" t="s">
        <v>32</v>
      </c>
      <c r="C6" s="788"/>
      <c r="D6" s="38" t="s">
        <v>29</v>
      </c>
      <c r="E6" s="372" t="s">
        <v>31</v>
      </c>
      <c r="F6" s="787" t="s">
        <v>32</v>
      </c>
      <c r="G6" s="788"/>
      <c r="H6" s="38" t="s">
        <v>29</v>
      </c>
      <c r="I6" s="372" t="s">
        <v>31</v>
      </c>
    </row>
    <row r="7" spans="1:9">
      <c r="A7" s="783"/>
      <c r="B7" s="789"/>
      <c r="C7" s="790"/>
      <c r="D7" s="39" t="s">
        <v>30</v>
      </c>
      <c r="E7" s="406" t="s">
        <v>324</v>
      </c>
      <c r="F7" s="789"/>
      <c r="G7" s="790"/>
      <c r="H7" s="39" t="s">
        <v>30</v>
      </c>
      <c r="I7" s="406" t="s">
        <v>324</v>
      </c>
    </row>
    <row r="8" spans="1:9" ht="13.5" thickBot="1">
      <c r="A8" s="783"/>
      <c r="B8" s="789"/>
      <c r="C8" s="791"/>
      <c r="D8" s="39" t="s">
        <v>0</v>
      </c>
      <c r="E8" s="372" t="s">
        <v>228</v>
      </c>
      <c r="F8" s="792"/>
      <c r="G8" s="791"/>
      <c r="H8" s="39" t="s">
        <v>0</v>
      </c>
      <c r="I8" s="372" t="s">
        <v>253</v>
      </c>
    </row>
    <row r="9" spans="1:9" ht="23.25" thickBot="1">
      <c r="A9" s="784"/>
      <c r="B9" s="38" t="s">
        <v>305</v>
      </c>
      <c r="C9" s="406" t="s">
        <v>311</v>
      </c>
      <c r="D9" s="39" t="s">
        <v>325</v>
      </c>
      <c r="E9" s="406" t="s">
        <v>323</v>
      </c>
      <c r="F9" s="406" t="s">
        <v>306</v>
      </c>
      <c r="G9" s="406" t="s">
        <v>312</v>
      </c>
      <c r="H9" s="39" t="s">
        <v>326</v>
      </c>
      <c r="I9" s="406" t="s">
        <v>358</v>
      </c>
    </row>
    <row r="10" spans="1:9" ht="13.5" thickBot="1">
      <c r="A10" s="18" t="s">
        <v>39</v>
      </c>
      <c r="B10" s="28">
        <v>39616</v>
      </c>
      <c r="C10" s="7">
        <v>38207</v>
      </c>
      <c r="D10" s="40">
        <f>SUM(D11:D19)</f>
        <v>-1409</v>
      </c>
      <c r="E10" s="13">
        <f t="shared" ref="E10:E32" si="0">C10/B10*100</f>
        <v>96.443356219709216</v>
      </c>
      <c r="F10" s="8">
        <v>35463</v>
      </c>
      <c r="G10" s="8">
        <v>33567</v>
      </c>
      <c r="H10" s="28">
        <f t="shared" ref="H10:H32" si="1">G10-F10</f>
        <v>-1896</v>
      </c>
      <c r="I10" s="13">
        <f t="shared" ref="I10:I32" si="2">G10/F10*100</f>
        <v>94.653582607224422</v>
      </c>
    </row>
    <row r="11" spans="1:9">
      <c r="A11" s="19" t="s">
        <v>14</v>
      </c>
      <c r="B11" s="29">
        <v>4767</v>
      </c>
      <c r="C11" s="35">
        <v>4561</v>
      </c>
      <c r="D11" s="37">
        <f t="shared" ref="D11:D32" si="3">C11-B11</f>
        <v>-206</v>
      </c>
      <c r="E11" s="14">
        <f t="shared" si="0"/>
        <v>95.67862387245647</v>
      </c>
      <c r="F11" s="3">
        <v>4105</v>
      </c>
      <c r="G11" s="3">
        <v>3777</v>
      </c>
      <c r="H11" s="29">
        <f t="shared" si="1"/>
        <v>-328</v>
      </c>
      <c r="I11" s="14">
        <f t="shared" si="2"/>
        <v>92.009744214372716</v>
      </c>
    </row>
    <row r="12" spans="1:9">
      <c r="A12" s="20" t="s">
        <v>17</v>
      </c>
      <c r="B12" s="30">
        <v>4631</v>
      </c>
      <c r="C12" s="36">
        <v>4409</v>
      </c>
      <c r="D12" s="30">
        <f t="shared" si="3"/>
        <v>-222</v>
      </c>
      <c r="E12" s="15">
        <f t="shared" si="0"/>
        <v>95.206218959188078</v>
      </c>
      <c r="F12" s="4">
        <v>4183</v>
      </c>
      <c r="G12" s="4">
        <v>3811</v>
      </c>
      <c r="H12" s="30">
        <f t="shared" si="1"/>
        <v>-372</v>
      </c>
      <c r="I12" s="15">
        <f t="shared" si="2"/>
        <v>91.106861104470468</v>
      </c>
    </row>
    <row r="13" spans="1:9">
      <c r="A13" s="21" t="s">
        <v>2</v>
      </c>
      <c r="B13" s="30">
        <v>3665</v>
      </c>
      <c r="C13" s="36">
        <v>3591</v>
      </c>
      <c r="D13" s="30">
        <f t="shared" si="3"/>
        <v>-74</v>
      </c>
      <c r="E13" s="15">
        <f t="shared" si="0"/>
        <v>97.980900409276941</v>
      </c>
      <c r="F13" s="4">
        <v>3133</v>
      </c>
      <c r="G13" s="4">
        <v>2941</v>
      </c>
      <c r="H13" s="30">
        <f t="shared" si="1"/>
        <v>-192</v>
      </c>
      <c r="I13" s="15">
        <f t="shared" si="2"/>
        <v>93.871688477497599</v>
      </c>
    </row>
    <row r="14" spans="1:9">
      <c r="A14" s="21" t="s">
        <v>18</v>
      </c>
      <c r="B14" s="29">
        <v>4203</v>
      </c>
      <c r="C14" s="35">
        <v>4116</v>
      </c>
      <c r="D14" s="30">
        <f t="shared" si="3"/>
        <v>-87</v>
      </c>
      <c r="E14" s="14">
        <f t="shared" si="0"/>
        <v>97.930049964311209</v>
      </c>
      <c r="F14" s="3">
        <v>3798</v>
      </c>
      <c r="G14" s="3">
        <v>3650</v>
      </c>
      <c r="H14" s="29">
        <f t="shared" si="1"/>
        <v>-148</v>
      </c>
      <c r="I14" s="14">
        <f t="shared" si="2"/>
        <v>96.103212216956294</v>
      </c>
    </row>
    <row r="15" spans="1:9">
      <c r="A15" s="20" t="s">
        <v>19</v>
      </c>
      <c r="B15" s="30">
        <v>3755</v>
      </c>
      <c r="C15" s="36">
        <v>3500</v>
      </c>
      <c r="D15" s="30">
        <f t="shared" si="3"/>
        <v>-255</v>
      </c>
      <c r="E15" s="15">
        <f t="shared" si="0"/>
        <v>93.209054593874825</v>
      </c>
      <c r="F15" s="4">
        <v>3207</v>
      </c>
      <c r="G15" s="4">
        <v>2931</v>
      </c>
      <c r="H15" s="30">
        <f t="shared" si="1"/>
        <v>-276</v>
      </c>
      <c r="I15" s="15">
        <f t="shared" si="2"/>
        <v>91.393826005612723</v>
      </c>
    </row>
    <row r="16" spans="1:9">
      <c r="A16" s="20" t="s">
        <v>22</v>
      </c>
      <c r="B16" s="30">
        <v>4667</v>
      </c>
      <c r="C16" s="36">
        <v>4599</v>
      </c>
      <c r="D16" s="30">
        <f t="shared" si="3"/>
        <v>-68</v>
      </c>
      <c r="E16" s="15">
        <f t="shared" si="0"/>
        <v>98.542961217055918</v>
      </c>
      <c r="F16" s="4">
        <v>4031</v>
      </c>
      <c r="G16" s="4">
        <v>3873</v>
      </c>
      <c r="H16" s="30">
        <f t="shared" si="1"/>
        <v>-158</v>
      </c>
      <c r="I16" s="15">
        <f t="shared" si="2"/>
        <v>96.080377077648222</v>
      </c>
    </row>
    <row r="17" spans="1:9">
      <c r="A17" s="20" t="s">
        <v>23</v>
      </c>
      <c r="B17" s="30">
        <v>4215</v>
      </c>
      <c r="C17" s="36">
        <v>4030</v>
      </c>
      <c r="D17" s="30">
        <f t="shared" si="3"/>
        <v>-185</v>
      </c>
      <c r="E17" s="15">
        <f t="shared" si="0"/>
        <v>95.610913404507713</v>
      </c>
      <c r="F17" s="4">
        <v>4005</v>
      </c>
      <c r="G17" s="4">
        <v>3874</v>
      </c>
      <c r="H17" s="30">
        <f t="shared" si="1"/>
        <v>-131</v>
      </c>
      <c r="I17" s="15">
        <f t="shared" si="2"/>
        <v>96.729088639200995</v>
      </c>
    </row>
    <row r="18" spans="1:9">
      <c r="A18" s="20" t="s">
        <v>13</v>
      </c>
      <c r="B18" s="30">
        <v>5258</v>
      </c>
      <c r="C18" s="36">
        <v>5175</v>
      </c>
      <c r="D18" s="30">
        <f t="shared" si="3"/>
        <v>-83</v>
      </c>
      <c r="E18" s="15">
        <f t="shared" si="0"/>
        <v>98.42145302396348</v>
      </c>
      <c r="F18" s="4">
        <v>4726</v>
      </c>
      <c r="G18" s="4">
        <v>4612</v>
      </c>
      <c r="H18" s="30">
        <f t="shared" si="1"/>
        <v>-114</v>
      </c>
      <c r="I18" s="15">
        <f t="shared" si="2"/>
        <v>97.587812103258571</v>
      </c>
    </row>
    <row r="19" spans="1:9" ht="13.5" thickBot="1">
      <c r="A19" s="22" t="s">
        <v>28</v>
      </c>
      <c r="B19" s="29">
        <v>4455</v>
      </c>
      <c r="C19" s="35">
        <v>4226</v>
      </c>
      <c r="D19" s="32">
        <f t="shared" si="3"/>
        <v>-229</v>
      </c>
      <c r="E19" s="14">
        <f t="shared" si="0"/>
        <v>94.859708193041527</v>
      </c>
      <c r="F19" s="3">
        <v>4275</v>
      </c>
      <c r="G19" s="3">
        <v>4098</v>
      </c>
      <c r="H19" s="29">
        <f t="shared" si="1"/>
        <v>-177</v>
      </c>
      <c r="I19" s="14">
        <f t="shared" si="2"/>
        <v>95.859649122807028</v>
      </c>
    </row>
    <row r="20" spans="1:9" ht="13.5" thickBot="1">
      <c r="A20" s="23" t="s">
        <v>40</v>
      </c>
      <c r="B20" s="31">
        <v>26554</v>
      </c>
      <c r="C20" s="9">
        <v>26002</v>
      </c>
      <c r="D20" s="41">
        <f t="shared" si="3"/>
        <v>-552</v>
      </c>
      <c r="E20" s="16">
        <f t="shared" si="0"/>
        <v>97.921217142426755</v>
      </c>
      <c r="F20" s="10">
        <v>24496</v>
      </c>
      <c r="G20" s="10">
        <v>23518</v>
      </c>
      <c r="H20" s="31">
        <f t="shared" si="1"/>
        <v>-978</v>
      </c>
      <c r="I20" s="16">
        <f t="shared" si="2"/>
        <v>96.007511430437617</v>
      </c>
    </row>
    <row r="21" spans="1:9">
      <c r="A21" s="19" t="s">
        <v>1</v>
      </c>
      <c r="B21" s="29">
        <v>5375</v>
      </c>
      <c r="C21" s="3">
        <v>5282</v>
      </c>
      <c r="D21" s="29">
        <f t="shared" si="3"/>
        <v>-93</v>
      </c>
      <c r="E21" s="14">
        <f t="shared" si="0"/>
        <v>98.269767441860466</v>
      </c>
      <c r="F21" s="3">
        <v>4837</v>
      </c>
      <c r="G21" s="3">
        <v>4589</v>
      </c>
      <c r="H21" s="29">
        <f t="shared" si="1"/>
        <v>-248</v>
      </c>
      <c r="I21" s="14">
        <f t="shared" si="2"/>
        <v>94.872855075459995</v>
      </c>
    </row>
    <row r="22" spans="1:9">
      <c r="A22" s="20" t="s">
        <v>16</v>
      </c>
      <c r="B22" s="30">
        <v>3590</v>
      </c>
      <c r="C22" s="4">
        <v>3482</v>
      </c>
      <c r="D22" s="30">
        <f t="shared" si="3"/>
        <v>-108</v>
      </c>
      <c r="E22" s="15">
        <f t="shared" si="0"/>
        <v>96.991643454039007</v>
      </c>
      <c r="F22" s="4">
        <v>3365</v>
      </c>
      <c r="G22" s="4">
        <v>3196</v>
      </c>
      <c r="H22" s="30">
        <f t="shared" si="1"/>
        <v>-169</v>
      </c>
      <c r="I22" s="15">
        <f t="shared" si="2"/>
        <v>94.977711738484388</v>
      </c>
    </row>
    <row r="23" spans="1:9">
      <c r="A23" s="21" t="s">
        <v>3</v>
      </c>
      <c r="B23" s="30">
        <v>5591</v>
      </c>
      <c r="C23" s="4">
        <v>5501</v>
      </c>
      <c r="D23" s="30">
        <f t="shared" si="3"/>
        <v>-90</v>
      </c>
      <c r="E23" s="15">
        <f t="shared" si="0"/>
        <v>98.390270076909317</v>
      </c>
      <c r="F23" s="4">
        <v>5025</v>
      </c>
      <c r="G23" s="4">
        <v>4825</v>
      </c>
      <c r="H23" s="30">
        <f t="shared" si="1"/>
        <v>-200</v>
      </c>
      <c r="I23" s="15">
        <f t="shared" si="2"/>
        <v>96.019900497512438</v>
      </c>
    </row>
    <row r="24" spans="1:9">
      <c r="A24" s="24" t="s">
        <v>21</v>
      </c>
      <c r="B24" s="29">
        <v>3988</v>
      </c>
      <c r="C24" s="3">
        <v>3860</v>
      </c>
      <c r="D24" s="30">
        <f t="shared" si="3"/>
        <v>-128</v>
      </c>
      <c r="E24" s="14">
        <f t="shared" si="0"/>
        <v>96.790371113340029</v>
      </c>
      <c r="F24" s="3">
        <v>3650</v>
      </c>
      <c r="G24" s="3">
        <v>3564</v>
      </c>
      <c r="H24" s="29">
        <f t="shared" si="1"/>
        <v>-86</v>
      </c>
      <c r="I24" s="14">
        <f t="shared" si="2"/>
        <v>97.643835616438352</v>
      </c>
    </row>
    <row r="25" spans="1:9">
      <c r="A25" s="20" t="s">
        <v>4</v>
      </c>
      <c r="B25" s="30">
        <v>4521</v>
      </c>
      <c r="C25" s="4">
        <v>4493</v>
      </c>
      <c r="D25" s="30">
        <f t="shared" si="3"/>
        <v>-28</v>
      </c>
      <c r="E25" s="15">
        <f t="shared" si="0"/>
        <v>99.380667993806682</v>
      </c>
      <c r="F25" s="4">
        <v>4257</v>
      </c>
      <c r="G25" s="4">
        <v>4083</v>
      </c>
      <c r="H25" s="30">
        <f t="shared" si="1"/>
        <v>-174</v>
      </c>
      <c r="I25" s="15">
        <f t="shared" si="2"/>
        <v>95.912614517265681</v>
      </c>
    </row>
    <row r="26" spans="1:9" ht="13.5" thickBot="1">
      <c r="A26" s="25" t="s">
        <v>7</v>
      </c>
      <c r="B26" s="32">
        <v>3489</v>
      </c>
      <c r="C26" s="6">
        <v>3384</v>
      </c>
      <c r="D26" s="32">
        <f t="shared" si="3"/>
        <v>-105</v>
      </c>
      <c r="E26" s="17">
        <f t="shared" si="0"/>
        <v>96.990541702493545</v>
      </c>
      <c r="F26" s="6">
        <v>3362</v>
      </c>
      <c r="G26" s="6">
        <v>3261</v>
      </c>
      <c r="H26" s="32">
        <f t="shared" si="1"/>
        <v>-101</v>
      </c>
      <c r="I26" s="17">
        <f t="shared" si="2"/>
        <v>96.995835812016665</v>
      </c>
    </row>
    <row r="27" spans="1:9" ht="13.5" thickBot="1">
      <c r="A27" s="26" t="s">
        <v>41</v>
      </c>
      <c r="B27" s="33">
        <v>52933</v>
      </c>
      <c r="C27" s="11">
        <v>51120</v>
      </c>
      <c r="D27" s="31">
        <f t="shared" si="3"/>
        <v>-1813</v>
      </c>
      <c r="E27" s="16">
        <f t="shared" si="0"/>
        <v>96.574915459165354</v>
      </c>
      <c r="F27" s="12">
        <v>47820</v>
      </c>
      <c r="G27" s="12">
        <v>45168</v>
      </c>
      <c r="H27" s="31">
        <f t="shared" si="1"/>
        <v>-2652</v>
      </c>
      <c r="I27" s="16">
        <f t="shared" si="2"/>
        <v>94.454203262233378</v>
      </c>
    </row>
    <row r="28" spans="1:9">
      <c r="A28" s="20" t="s">
        <v>15</v>
      </c>
      <c r="B28" s="30">
        <v>7233</v>
      </c>
      <c r="C28" s="4">
        <v>7069</v>
      </c>
      <c r="D28" s="30">
        <f t="shared" si="3"/>
        <v>-164</v>
      </c>
      <c r="E28" s="15">
        <f t="shared" si="0"/>
        <v>97.732614406193832</v>
      </c>
      <c r="F28" s="4">
        <v>6427</v>
      </c>
      <c r="G28" s="4">
        <v>6180</v>
      </c>
      <c r="H28" s="30">
        <f t="shared" si="1"/>
        <v>-247</v>
      </c>
      <c r="I28" s="15">
        <f t="shared" si="2"/>
        <v>96.156838338260471</v>
      </c>
    </row>
    <row r="29" spans="1:9">
      <c r="A29" s="20" t="s">
        <v>20</v>
      </c>
      <c r="B29" s="30">
        <v>16255</v>
      </c>
      <c r="C29" s="4">
        <v>15773</v>
      </c>
      <c r="D29" s="30">
        <f t="shared" si="3"/>
        <v>-482</v>
      </c>
      <c r="E29" s="15">
        <f t="shared" si="0"/>
        <v>97.034758535835124</v>
      </c>
      <c r="F29" s="4">
        <v>15223</v>
      </c>
      <c r="G29" s="4">
        <v>14482</v>
      </c>
      <c r="H29" s="30">
        <f t="shared" si="1"/>
        <v>-741</v>
      </c>
      <c r="I29" s="15">
        <f t="shared" si="2"/>
        <v>95.132365499573012</v>
      </c>
    </row>
    <row r="30" spans="1:9">
      <c r="A30" s="19" t="s">
        <v>26</v>
      </c>
      <c r="B30" s="29">
        <v>9964</v>
      </c>
      <c r="C30" s="3">
        <v>9554</v>
      </c>
      <c r="D30" s="29">
        <f t="shared" si="3"/>
        <v>-410</v>
      </c>
      <c r="E30" s="14">
        <f t="shared" si="0"/>
        <v>95.885186672019273</v>
      </c>
      <c r="F30" s="3">
        <v>8387</v>
      </c>
      <c r="G30" s="3">
        <v>7808</v>
      </c>
      <c r="H30" s="29">
        <f t="shared" si="1"/>
        <v>-579</v>
      </c>
      <c r="I30" s="14">
        <f t="shared" si="2"/>
        <v>93.096458805293906</v>
      </c>
    </row>
    <row r="31" spans="1:9">
      <c r="A31" s="21" t="s">
        <v>232</v>
      </c>
      <c r="B31" s="30">
        <v>4740</v>
      </c>
      <c r="C31" s="4">
        <v>4614</v>
      </c>
      <c r="D31" s="30">
        <f t="shared" si="3"/>
        <v>-126</v>
      </c>
      <c r="E31" s="15">
        <f t="shared" si="0"/>
        <v>97.341772151898738</v>
      </c>
      <c r="F31" s="4">
        <v>4425</v>
      </c>
      <c r="G31" s="4">
        <v>4186</v>
      </c>
      <c r="H31" s="30">
        <f t="shared" si="1"/>
        <v>-239</v>
      </c>
      <c r="I31" s="15">
        <f t="shared" si="2"/>
        <v>94.598870056497177</v>
      </c>
    </row>
    <row r="32" spans="1:9">
      <c r="A32" s="21" t="s">
        <v>233</v>
      </c>
      <c r="B32" s="30">
        <v>8601</v>
      </c>
      <c r="C32" s="4">
        <v>8297</v>
      </c>
      <c r="D32" s="30">
        <f t="shared" si="3"/>
        <v>-304</v>
      </c>
      <c r="E32" s="15">
        <f t="shared" si="0"/>
        <v>96.4655272642716</v>
      </c>
      <c r="F32" s="4">
        <v>7609</v>
      </c>
      <c r="G32" s="4">
        <v>7277</v>
      </c>
      <c r="H32" s="30">
        <f t="shared" si="1"/>
        <v>-332</v>
      </c>
      <c r="I32" s="15">
        <f t="shared" si="2"/>
        <v>95.636745958733087</v>
      </c>
    </row>
    <row r="33" spans="1:9" ht="13.5" thickBot="1">
      <c r="A33" s="19" t="s">
        <v>27</v>
      </c>
      <c r="B33" s="29">
        <v>6140</v>
      </c>
      <c r="C33" s="3">
        <v>5813</v>
      </c>
      <c r="D33" s="29">
        <f t="shared" ref="D33:D44" si="4">C33-B33</f>
        <v>-327</v>
      </c>
      <c r="E33" s="14">
        <f t="shared" ref="E33:E45" si="5">C33/B33*100</f>
        <v>94.67426710097719</v>
      </c>
      <c r="F33" s="3">
        <v>5749</v>
      </c>
      <c r="G33" s="3">
        <v>5235</v>
      </c>
      <c r="H33" s="29">
        <f t="shared" ref="H33:H44" si="6">G33-F33</f>
        <v>-514</v>
      </c>
      <c r="I33" s="14">
        <f t="shared" ref="I33:I45" si="7">G33/F33*100</f>
        <v>91.059314663419727</v>
      </c>
    </row>
    <row r="34" spans="1:9" ht="13.5" thickBot="1">
      <c r="A34" s="23" t="s">
        <v>35</v>
      </c>
      <c r="B34" s="31">
        <v>31367</v>
      </c>
      <c r="C34" s="9">
        <v>30693</v>
      </c>
      <c r="D34" s="31">
        <f t="shared" si="4"/>
        <v>-674</v>
      </c>
      <c r="E34" s="16">
        <f t="shared" si="5"/>
        <v>97.851244938948582</v>
      </c>
      <c r="F34" s="10">
        <v>28986</v>
      </c>
      <c r="G34" s="10">
        <v>27702</v>
      </c>
      <c r="H34" s="31">
        <f t="shared" si="6"/>
        <v>-1284</v>
      </c>
      <c r="I34" s="16">
        <f t="shared" si="7"/>
        <v>95.570275305319811</v>
      </c>
    </row>
    <row r="35" spans="1:9">
      <c r="A35" s="19" t="s">
        <v>5</v>
      </c>
      <c r="B35" s="29">
        <v>2558</v>
      </c>
      <c r="C35" s="3">
        <v>2457</v>
      </c>
      <c r="D35" s="29">
        <f t="shared" si="4"/>
        <v>-101</v>
      </c>
      <c r="E35" s="14">
        <f t="shared" si="5"/>
        <v>96.051602814698995</v>
      </c>
      <c r="F35" s="3">
        <v>2414</v>
      </c>
      <c r="G35" s="3">
        <v>2345</v>
      </c>
      <c r="H35" s="29">
        <f t="shared" si="6"/>
        <v>-69</v>
      </c>
      <c r="I35" s="14">
        <f t="shared" si="7"/>
        <v>97.141673570836787</v>
      </c>
    </row>
    <row r="36" spans="1:9">
      <c r="A36" s="20" t="s">
        <v>24</v>
      </c>
      <c r="B36" s="30">
        <v>6459</v>
      </c>
      <c r="C36" s="4">
        <v>6366</v>
      </c>
      <c r="D36" s="30">
        <f t="shared" si="4"/>
        <v>-93</v>
      </c>
      <c r="E36" s="15">
        <f t="shared" si="5"/>
        <v>98.560148629818855</v>
      </c>
      <c r="F36" s="4">
        <v>5945</v>
      </c>
      <c r="G36" s="4">
        <v>5651</v>
      </c>
      <c r="H36" s="30">
        <f t="shared" si="6"/>
        <v>-294</v>
      </c>
      <c r="I36" s="15">
        <f t="shared" si="7"/>
        <v>95.054667788057188</v>
      </c>
    </row>
    <row r="37" spans="1:9">
      <c r="A37" s="19" t="s">
        <v>6</v>
      </c>
      <c r="B37" s="29">
        <v>4310</v>
      </c>
      <c r="C37" s="3">
        <v>4265</v>
      </c>
      <c r="D37" s="29">
        <f t="shared" si="4"/>
        <v>-45</v>
      </c>
      <c r="E37" s="14">
        <f t="shared" si="5"/>
        <v>98.955916473317856</v>
      </c>
      <c r="F37" s="3">
        <v>4474</v>
      </c>
      <c r="G37" s="3">
        <v>4320</v>
      </c>
      <c r="H37" s="29">
        <f t="shared" si="6"/>
        <v>-154</v>
      </c>
      <c r="I37" s="14">
        <f t="shared" si="7"/>
        <v>96.557890031291905</v>
      </c>
    </row>
    <row r="38" spans="1:9">
      <c r="A38" s="20" t="s">
        <v>25</v>
      </c>
      <c r="B38" s="30">
        <v>3110</v>
      </c>
      <c r="C38" s="4">
        <v>3054</v>
      </c>
      <c r="D38" s="30">
        <f t="shared" si="4"/>
        <v>-56</v>
      </c>
      <c r="E38" s="15">
        <f t="shared" si="5"/>
        <v>98.19935691318328</v>
      </c>
      <c r="F38" s="4">
        <v>2818</v>
      </c>
      <c r="G38" s="4">
        <v>2693</v>
      </c>
      <c r="H38" s="30">
        <f t="shared" si="6"/>
        <v>-125</v>
      </c>
      <c r="I38" s="15">
        <f t="shared" si="7"/>
        <v>95.564229950319373</v>
      </c>
    </row>
    <row r="39" spans="1:9">
      <c r="A39" s="20" t="s">
        <v>8</v>
      </c>
      <c r="B39" s="30">
        <v>2802</v>
      </c>
      <c r="C39" s="4">
        <v>2690</v>
      </c>
      <c r="D39" s="30">
        <f t="shared" si="4"/>
        <v>-112</v>
      </c>
      <c r="E39" s="15">
        <f t="shared" si="5"/>
        <v>96.002855103497495</v>
      </c>
      <c r="F39" s="4">
        <v>2590</v>
      </c>
      <c r="G39" s="4">
        <v>2471</v>
      </c>
      <c r="H39" s="30">
        <f t="shared" si="6"/>
        <v>-119</v>
      </c>
      <c r="I39" s="15">
        <f t="shared" si="7"/>
        <v>95.405405405405403</v>
      </c>
    </row>
    <row r="40" spans="1:9">
      <c r="A40" s="20" t="s">
        <v>9</v>
      </c>
      <c r="B40" s="30">
        <v>4557</v>
      </c>
      <c r="C40" s="4">
        <v>4513</v>
      </c>
      <c r="D40" s="30">
        <f t="shared" si="4"/>
        <v>-44</v>
      </c>
      <c r="E40" s="15">
        <f t="shared" si="5"/>
        <v>99.034452490673686</v>
      </c>
      <c r="F40" s="4">
        <v>3944</v>
      </c>
      <c r="G40" s="4">
        <v>3672</v>
      </c>
      <c r="H40" s="30">
        <f t="shared" si="6"/>
        <v>-272</v>
      </c>
      <c r="I40" s="15">
        <f t="shared" si="7"/>
        <v>93.103448275862064</v>
      </c>
    </row>
    <row r="41" spans="1:9">
      <c r="A41" s="20" t="s">
        <v>10</v>
      </c>
      <c r="B41" s="30">
        <v>4036</v>
      </c>
      <c r="C41" s="4">
        <v>3919</v>
      </c>
      <c r="D41" s="30">
        <f t="shared" si="4"/>
        <v>-117</v>
      </c>
      <c r="E41" s="15">
        <f t="shared" si="5"/>
        <v>97.10109018830525</v>
      </c>
      <c r="F41" s="4">
        <v>3663</v>
      </c>
      <c r="G41" s="4">
        <v>3487</v>
      </c>
      <c r="H41" s="30">
        <f t="shared" si="6"/>
        <v>-176</v>
      </c>
      <c r="I41" s="15">
        <f t="shared" si="7"/>
        <v>95.195195195195197</v>
      </c>
    </row>
    <row r="42" spans="1:9" ht="13.5" thickBot="1">
      <c r="A42" s="27" t="s">
        <v>12</v>
      </c>
      <c r="B42" s="29">
        <v>3535</v>
      </c>
      <c r="C42" s="3">
        <v>3429</v>
      </c>
      <c r="D42" s="29">
        <f t="shared" si="4"/>
        <v>-106</v>
      </c>
      <c r="E42" s="14">
        <f t="shared" si="5"/>
        <v>97.001414427157002</v>
      </c>
      <c r="F42" s="3">
        <v>3138</v>
      </c>
      <c r="G42" s="3">
        <v>3063</v>
      </c>
      <c r="H42" s="29">
        <f t="shared" si="6"/>
        <v>-75</v>
      </c>
      <c r="I42" s="14">
        <f t="shared" si="7"/>
        <v>97.609942638623323</v>
      </c>
    </row>
    <row r="43" spans="1:9" ht="13.5" thickBot="1">
      <c r="A43" s="23" t="s">
        <v>36</v>
      </c>
      <c r="B43" s="31">
        <v>20535</v>
      </c>
      <c r="C43" s="9">
        <v>20292</v>
      </c>
      <c r="D43" s="31">
        <f t="shared" si="4"/>
        <v>-243</v>
      </c>
      <c r="E43" s="16">
        <f t="shared" si="5"/>
        <v>98.816654492330173</v>
      </c>
      <c r="F43" s="10">
        <v>18572</v>
      </c>
      <c r="G43" s="10">
        <v>18156</v>
      </c>
      <c r="H43" s="31">
        <f t="shared" si="6"/>
        <v>-416</v>
      </c>
      <c r="I43" s="16">
        <f t="shared" si="7"/>
        <v>97.760068920956272</v>
      </c>
    </row>
    <row r="44" spans="1:9" ht="14.25" customHeight="1" thickBot="1">
      <c r="A44" s="27" t="s">
        <v>11</v>
      </c>
      <c r="B44" s="29">
        <v>20535</v>
      </c>
      <c r="C44" s="3">
        <v>20292</v>
      </c>
      <c r="D44" s="29">
        <f t="shared" si="4"/>
        <v>-243</v>
      </c>
      <c r="E44" s="14">
        <f t="shared" si="5"/>
        <v>98.816654492330173</v>
      </c>
      <c r="F44" s="3">
        <v>18572</v>
      </c>
      <c r="G44" s="3">
        <v>18156</v>
      </c>
      <c r="H44" s="29">
        <f t="shared" si="6"/>
        <v>-416</v>
      </c>
      <c r="I44" s="14">
        <f t="shared" si="7"/>
        <v>97.760068920956272</v>
      </c>
    </row>
    <row r="45" spans="1:9" ht="26.25" thickBot="1">
      <c r="A45" s="34" t="s">
        <v>33</v>
      </c>
      <c r="B45" s="28">
        <f>B43+B34+B27+B20+B10</f>
        <v>171005</v>
      </c>
      <c r="C45" s="7">
        <v>166314</v>
      </c>
      <c r="D45" s="28">
        <f>D43+D34+D27+D20+D10</f>
        <v>-4691</v>
      </c>
      <c r="E45" s="13">
        <f t="shared" si="5"/>
        <v>97.25680535656852</v>
      </c>
      <c r="F45" s="28">
        <f>F43+F34+F27+F20+F10</f>
        <v>155337</v>
      </c>
      <c r="G45" s="28">
        <v>148111</v>
      </c>
      <c r="H45" s="28">
        <f>H43+H34+H27+H20+H10</f>
        <v>-7226</v>
      </c>
      <c r="I45" s="13">
        <f t="shared" si="7"/>
        <v>95.348178476473734</v>
      </c>
    </row>
    <row r="46" spans="1:9">
      <c r="A46" s="2" t="s">
        <v>43</v>
      </c>
      <c r="B46" s="2"/>
      <c r="C46" s="2"/>
      <c r="D46" s="2"/>
    </row>
    <row r="47" spans="1:9">
      <c r="A47" s="2" t="s">
        <v>38</v>
      </c>
      <c r="B47" s="2"/>
      <c r="C47" s="2"/>
      <c r="D47" s="2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2:I2"/>
    <mergeCell ref="A3:I3"/>
    <mergeCell ref="A5:A9"/>
    <mergeCell ref="B5:E5"/>
    <mergeCell ref="F5:I5"/>
    <mergeCell ref="B6:C8"/>
    <mergeCell ref="F6:G8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P45"/>
  <sheetViews>
    <sheetView showGridLines="0" zoomScaleNormal="100" workbookViewId="0">
      <selection activeCell="R11" sqref="R11"/>
    </sheetView>
  </sheetViews>
  <sheetFormatPr defaultRowHeight="12.75"/>
  <cols>
    <col min="1" max="1" width="32.7109375" customWidth="1"/>
    <col min="2" max="2" width="11.7109375" customWidth="1"/>
    <col min="3" max="3" width="12.140625" customWidth="1"/>
    <col min="4" max="4" width="11.5703125" customWidth="1"/>
    <col min="5" max="5" width="14.140625" customWidth="1"/>
    <col min="6" max="6" width="12.28515625" customWidth="1"/>
    <col min="7" max="7" width="12.140625" customWidth="1"/>
    <col min="8" max="8" width="10.85546875" customWidth="1"/>
    <col min="9" max="9" width="13.5703125" customWidth="1"/>
    <col min="10" max="10" width="8" customWidth="1"/>
    <col min="11" max="11" width="32.5703125" hidden="1" customWidth="1"/>
    <col min="12" max="12" width="20.5703125" hidden="1" customWidth="1"/>
    <col min="13" max="13" width="18.28515625" hidden="1" customWidth="1"/>
    <col min="14" max="14" width="8.7109375" customWidth="1"/>
    <col min="15" max="15" width="8.140625" customWidth="1"/>
    <col min="16" max="16" width="6.42578125" customWidth="1"/>
  </cols>
  <sheetData>
    <row r="1" spans="1:16" ht="15">
      <c r="I1" s="5"/>
      <c r="J1" s="781" t="s">
        <v>69</v>
      </c>
      <c r="K1" s="781"/>
      <c r="L1" s="781"/>
      <c r="M1" s="781"/>
      <c r="N1" s="781"/>
      <c r="O1" s="781"/>
    </row>
    <row r="2" spans="1:16" ht="18" customHeight="1">
      <c r="A2" s="781" t="s">
        <v>68</v>
      </c>
      <c r="B2" s="781"/>
      <c r="C2" s="781"/>
      <c r="D2" s="781"/>
      <c r="E2" s="781"/>
      <c r="F2" s="781"/>
      <c r="G2" s="781"/>
      <c r="H2" s="781"/>
      <c r="I2" s="781"/>
    </row>
    <row r="3" spans="1:16" ht="16.5" customHeight="1">
      <c r="A3" s="781" t="s">
        <v>356</v>
      </c>
      <c r="B3" s="781"/>
      <c r="C3" s="781"/>
      <c r="D3" s="781"/>
      <c r="E3" s="781"/>
      <c r="F3" s="781"/>
      <c r="G3" s="781"/>
      <c r="H3" s="781"/>
      <c r="I3" s="781"/>
    </row>
    <row r="4" spans="1:16" ht="7.5" customHeight="1" thickBot="1"/>
    <row r="5" spans="1:16" ht="14.25" customHeight="1" thickTop="1" thickBot="1">
      <c r="A5" s="793" t="s">
        <v>67</v>
      </c>
      <c r="B5" s="796" t="s">
        <v>229</v>
      </c>
      <c r="C5" s="796"/>
      <c r="D5" s="796"/>
      <c r="E5" s="797"/>
      <c r="F5" s="798" t="s">
        <v>254</v>
      </c>
      <c r="G5" s="796"/>
      <c r="H5" s="796"/>
      <c r="I5" s="797"/>
      <c r="J5" s="799" t="s">
        <v>66</v>
      </c>
      <c r="K5" s="800"/>
      <c r="L5" s="800"/>
      <c r="M5" s="800"/>
      <c r="N5" s="800"/>
      <c r="O5" s="801"/>
    </row>
    <row r="6" spans="1:16" ht="12.75" customHeight="1" thickTop="1">
      <c r="A6" s="794"/>
      <c r="B6" s="802" t="s">
        <v>32</v>
      </c>
      <c r="C6" s="803"/>
      <c r="D6" s="807" t="s">
        <v>327</v>
      </c>
      <c r="E6" s="810" t="s">
        <v>328</v>
      </c>
      <c r="F6" s="802" t="s">
        <v>32</v>
      </c>
      <c r="G6" s="803"/>
      <c r="H6" s="807" t="s">
        <v>329</v>
      </c>
      <c r="I6" s="810" t="s">
        <v>348</v>
      </c>
      <c r="J6" s="814" t="s">
        <v>65</v>
      </c>
      <c r="K6" s="815"/>
      <c r="L6" s="815"/>
      <c r="M6" s="815"/>
      <c r="N6" s="815"/>
      <c r="O6" s="816"/>
    </row>
    <row r="7" spans="1:16">
      <c r="A7" s="794"/>
      <c r="B7" s="804"/>
      <c r="C7" s="805"/>
      <c r="D7" s="808"/>
      <c r="E7" s="811"/>
      <c r="F7" s="804"/>
      <c r="G7" s="805"/>
      <c r="H7" s="808"/>
      <c r="I7" s="811"/>
      <c r="J7" s="817"/>
      <c r="K7" s="818"/>
      <c r="L7" s="818"/>
      <c r="M7" s="818"/>
      <c r="N7" s="818"/>
      <c r="O7" s="819"/>
    </row>
    <row r="8" spans="1:16" ht="18" customHeight="1" thickBot="1">
      <c r="A8" s="794"/>
      <c r="B8" s="804"/>
      <c r="C8" s="806"/>
      <c r="D8" s="808"/>
      <c r="E8" s="811"/>
      <c r="F8" s="804"/>
      <c r="G8" s="805"/>
      <c r="H8" s="808"/>
      <c r="I8" s="811"/>
      <c r="J8" s="817"/>
      <c r="K8" s="818"/>
      <c r="L8" s="818"/>
      <c r="M8" s="818"/>
      <c r="N8" s="818"/>
      <c r="O8" s="819"/>
    </row>
    <row r="9" spans="1:16" ht="22.5" customHeight="1" thickTop="1" thickBot="1">
      <c r="A9" s="795"/>
      <c r="B9" s="38" t="s">
        <v>305</v>
      </c>
      <c r="C9" s="693" t="s">
        <v>311</v>
      </c>
      <c r="D9" s="809"/>
      <c r="E9" s="812"/>
      <c r="F9" s="383" t="s">
        <v>306</v>
      </c>
      <c r="G9" s="100" t="s">
        <v>312</v>
      </c>
      <c r="H9" s="809"/>
      <c r="I9" s="813"/>
      <c r="J9" s="103" t="s">
        <v>359</v>
      </c>
      <c r="K9" s="102"/>
      <c r="L9" s="102"/>
      <c r="M9" s="102"/>
      <c r="N9" s="101" t="s">
        <v>307</v>
      </c>
      <c r="O9" s="100" t="s">
        <v>313</v>
      </c>
    </row>
    <row r="10" spans="1:16" ht="23.25" customHeight="1" thickTop="1" thickBot="1">
      <c r="A10" s="672" t="s">
        <v>64</v>
      </c>
      <c r="B10" s="735">
        <v>171005</v>
      </c>
      <c r="C10" s="78">
        <v>166314</v>
      </c>
      <c r="D10" s="75">
        <f t="shared" ref="D10:D22" si="0">C10-B10</f>
        <v>-4691</v>
      </c>
      <c r="E10" s="77">
        <f t="shared" ref="E10:E22" si="1">C10/B10*100</f>
        <v>97.25680535656852</v>
      </c>
      <c r="F10" s="75">
        <v>155337</v>
      </c>
      <c r="G10" s="76">
        <v>148111</v>
      </c>
      <c r="H10" s="75">
        <f t="shared" ref="H10:H22" si="2">G10-F10</f>
        <v>-7226</v>
      </c>
      <c r="I10" s="77">
        <f t="shared" ref="I10:I22" si="3">G10/F10*100</f>
        <v>95.348178476473734</v>
      </c>
      <c r="J10" s="99">
        <v>100</v>
      </c>
      <c r="K10" s="98"/>
      <c r="L10" s="98"/>
      <c r="M10" s="98"/>
      <c r="N10" s="98">
        <v>100</v>
      </c>
      <c r="O10" s="97">
        <v>100</v>
      </c>
    </row>
    <row r="11" spans="1:16" ht="16.5" customHeight="1" thickTop="1">
      <c r="A11" s="394" t="s">
        <v>75</v>
      </c>
      <c r="B11" s="696">
        <v>83562</v>
      </c>
      <c r="C11" s="94">
        <v>81577</v>
      </c>
      <c r="D11" s="93">
        <f t="shared" si="0"/>
        <v>-1985</v>
      </c>
      <c r="E11" s="96">
        <f t="shared" si="1"/>
        <v>97.624518321725191</v>
      </c>
      <c r="F11" s="95">
        <v>76733</v>
      </c>
      <c r="G11" s="94">
        <v>73568</v>
      </c>
      <c r="H11" s="93">
        <f t="shared" si="2"/>
        <v>-3165</v>
      </c>
      <c r="I11" s="92">
        <f t="shared" si="3"/>
        <v>95.875307885785773</v>
      </c>
      <c r="J11" s="91">
        <f>C11/$C$10*100</f>
        <v>49.049989778371035</v>
      </c>
      <c r="K11" s="90"/>
      <c r="L11" s="90"/>
      <c r="M11" s="90"/>
      <c r="N11" s="89">
        <f t="shared" ref="N11:N22" si="4">F11/$F$10*100</f>
        <v>49.397760997058008</v>
      </c>
      <c r="O11" s="88">
        <f>G11/G10*100</f>
        <v>49.670854966882942</v>
      </c>
      <c r="P11" s="43"/>
    </row>
    <row r="12" spans="1:16" ht="16.5" customHeight="1">
      <c r="A12" s="342" t="s">
        <v>238</v>
      </c>
      <c r="B12" s="697">
        <v>87443</v>
      </c>
      <c r="C12" s="61">
        <v>84737</v>
      </c>
      <c r="D12" s="66">
        <f t="shared" si="0"/>
        <v>-2706</v>
      </c>
      <c r="E12" s="69">
        <f t="shared" si="1"/>
        <v>96.905412668824269</v>
      </c>
      <c r="F12" s="59">
        <v>78604</v>
      </c>
      <c r="G12" s="61">
        <v>74543</v>
      </c>
      <c r="H12" s="66">
        <f t="shared" si="2"/>
        <v>-4061</v>
      </c>
      <c r="I12" s="65">
        <f t="shared" si="3"/>
        <v>94.833596254643524</v>
      </c>
      <c r="J12" s="55">
        <f t="shared" ref="J12:J22" si="5">C12/$C$10*100</f>
        <v>50.950010221628972</v>
      </c>
      <c r="K12" s="54"/>
      <c r="L12" s="54"/>
      <c r="M12" s="54"/>
      <c r="N12" s="53">
        <f t="shared" si="4"/>
        <v>50.602239002941992</v>
      </c>
      <c r="O12" s="52">
        <f t="shared" ref="O12:O22" si="6">G12/$G$10*100</f>
        <v>50.329145033117051</v>
      </c>
      <c r="P12" s="43"/>
    </row>
    <row r="13" spans="1:16" ht="15.75" customHeight="1">
      <c r="A13" s="342" t="s">
        <v>79</v>
      </c>
      <c r="B13" s="736">
        <v>149885</v>
      </c>
      <c r="C13" s="67">
        <v>146076</v>
      </c>
      <c r="D13" s="66">
        <f t="shared" si="0"/>
        <v>-3809</v>
      </c>
      <c r="E13" s="69">
        <f t="shared" si="1"/>
        <v>97.458718350735566</v>
      </c>
      <c r="F13" s="68">
        <v>136167</v>
      </c>
      <c r="G13" s="67">
        <v>129909</v>
      </c>
      <c r="H13" s="66">
        <f t="shared" si="2"/>
        <v>-6258</v>
      </c>
      <c r="I13" s="65">
        <f t="shared" si="3"/>
        <v>95.404172817202408</v>
      </c>
      <c r="J13" s="55">
        <f t="shared" si="5"/>
        <v>87.831451351058845</v>
      </c>
      <c r="K13" s="54"/>
      <c r="L13" s="54"/>
      <c r="M13" s="54"/>
      <c r="N13" s="53">
        <f t="shared" si="4"/>
        <v>87.659089592305762</v>
      </c>
      <c r="O13" s="52">
        <f t="shared" si="6"/>
        <v>87.710568425032577</v>
      </c>
      <c r="P13" s="43"/>
    </row>
    <row r="14" spans="1:16" ht="15.75" customHeight="1">
      <c r="A14" s="342" t="s">
        <v>239</v>
      </c>
      <c r="B14" s="736">
        <v>6867</v>
      </c>
      <c r="C14" s="67">
        <v>6995</v>
      </c>
      <c r="D14" s="66">
        <f t="shared" si="0"/>
        <v>128</v>
      </c>
      <c r="E14" s="69">
        <f t="shared" si="1"/>
        <v>101.86398718508811</v>
      </c>
      <c r="F14" s="68">
        <v>6738</v>
      </c>
      <c r="G14" s="67">
        <v>6652</v>
      </c>
      <c r="H14" s="66">
        <f t="shared" si="2"/>
        <v>-86</v>
      </c>
      <c r="I14" s="65">
        <f t="shared" si="3"/>
        <v>98.723656871475214</v>
      </c>
      <c r="J14" s="55">
        <f t="shared" si="5"/>
        <v>4.2058996837307747</v>
      </c>
      <c r="K14" s="54"/>
      <c r="L14" s="54"/>
      <c r="M14" s="54"/>
      <c r="N14" s="53">
        <f t="shared" si="4"/>
        <v>4.3376658490893991</v>
      </c>
      <c r="O14" s="52">
        <f t="shared" si="6"/>
        <v>4.491226174963372</v>
      </c>
      <c r="P14" s="43"/>
    </row>
    <row r="15" spans="1:16" ht="16.5" customHeight="1">
      <c r="A15" s="342" t="s">
        <v>240</v>
      </c>
      <c r="B15" s="736">
        <v>21120</v>
      </c>
      <c r="C15" s="67">
        <v>20238</v>
      </c>
      <c r="D15" s="66">
        <f t="shared" si="0"/>
        <v>-882</v>
      </c>
      <c r="E15" s="69">
        <f t="shared" si="1"/>
        <v>95.82386363636364</v>
      </c>
      <c r="F15" s="68">
        <v>19170</v>
      </c>
      <c r="G15" s="67">
        <v>18202</v>
      </c>
      <c r="H15" s="66">
        <f t="shared" si="2"/>
        <v>-968</v>
      </c>
      <c r="I15" s="65">
        <f t="shared" si="3"/>
        <v>94.950443401147623</v>
      </c>
      <c r="J15" s="55">
        <f t="shared" si="5"/>
        <v>12.16854864894116</v>
      </c>
      <c r="K15" s="54"/>
      <c r="L15" s="54"/>
      <c r="M15" s="54"/>
      <c r="N15" s="53">
        <f t="shared" si="4"/>
        <v>12.340910407694238</v>
      </c>
      <c r="O15" s="52">
        <f t="shared" si="6"/>
        <v>12.289431574967423</v>
      </c>
      <c r="P15" s="43"/>
    </row>
    <row r="16" spans="1:16" ht="16.5" customHeight="1">
      <c r="A16" s="345" t="s">
        <v>241</v>
      </c>
      <c r="B16" s="736">
        <v>33250</v>
      </c>
      <c r="C16" s="67">
        <v>31937</v>
      </c>
      <c r="D16" s="66">
        <f t="shared" si="0"/>
        <v>-1313</v>
      </c>
      <c r="E16" s="69">
        <f t="shared" si="1"/>
        <v>96.051127819548881</v>
      </c>
      <c r="F16" s="68">
        <v>24362</v>
      </c>
      <c r="G16" s="67">
        <v>23190</v>
      </c>
      <c r="H16" s="66">
        <f t="shared" si="2"/>
        <v>-1172</v>
      </c>
      <c r="I16" s="65">
        <f t="shared" si="3"/>
        <v>95.18922912732944</v>
      </c>
      <c r="J16" s="55">
        <f t="shared" si="5"/>
        <v>19.202833195040707</v>
      </c>
      <c r="K16" s="54"/>
      <c r="L16" s="54"/>
      <c r="M16" s="54"/>
      <c r="N16" s="53">
        <f t="shared" si="4"/>
        <v>15.683320779981589</v>
      </c>
      <c r="O16" s="52">
        <f t="shared" si="6"/>
        <v>15.657176036891251</v>
      </c>
      <c r="P16" s="43"/>
    </row>
    <row r="17" spans="1:16" ht="16.5" customHeight="1">
      <c r="A17" s="346" t="s">
        <v>242</v>
      </c>
      <c r="B17" s="736">
        <v>137755</v>
      </c>
      <c r="C17" s="67">
        <v>134377</v>
      </c>
      <c r="D17" s="66">
        <f t="shared" si="0"/>
        <v>-3378</v>
      </c>
      <c r="E17" s="69">
        <f t="shared" si="1"/>
        <v>97.547820405792891</v>
      </c>
      <c r="F17" s="68">
        <v>130975</v>
      </c>
      <c r="G17" s="67">
        <v>124921</v>
      </c>
      <c r="H17" s="66">
        <f t="shared" si="2"/>
        <v>-6054</v>
      </c>
      <c r="I17" s="65">
        <f t="shared" si="3"/>
        <v>95.377743844245089</v>
      </c>
      <c r="J17" s="55">
        <f t="shared" si="5"/>
        <v>80.797166804959303</v>
      </c>
      <c r="K17" s="54"/>
      <c r="L17" s="54"/>
      <c r="M17" s="54"/>
      <c r="N17" s="53">
        <f t="shared" si="4"/>
        <v>84.316679220018415</v>
      </c>
      <c r="O17" s="52">
        <f t="shared" si="6"/>
        <v>84.342823963108742</v>
      </c>
      <c r="P17" s="43"/>
    </row>
    <row r="18" spans="1:16" ht="15.75" customHeight="1">
      <c r="A18" s="342" t="s">
        <v>243</v>
      </c>
      <c r="B18" s="736">
        <v>61233</v>
      </c>
      <c r="C18" s="67">
        <v>59216</v>
      </c>
      <c r="D18" s="66">
        <f t="shared" si="0"/>
        <v>-2017</v>
      </c>
      <c r="E18" s="69">
        <f t="shared" si="1"/>
        <v>96.706024529257093</v>
      </c>
      <c r="F18" s="68">
        <v>56165</v>
      </c>
      <c r="G18" s="67">
        <v>53136</v>
      </c>
      <c r="H18" s="66">
        <f t="shared" si="2"/>
        <v>-3029</v>
      </c>
      <c r="I18" s="65">
        <f t="shared" si="3"/>
        <v>94.606961630908927</v>
      </c>
      <c r="J18" s="55">
        <f t="shared" si="5"/>
        <v>35.604940053152475</v>
      </c>
      <c r="K18" s="54"/>
      <c r="L18" s="54"/>
      <c r="M18" s="54"/>
      <c r="N18" s="53">
        <f t="shared" si="4"/>
        <v>36.156871833497497</v>
      </c>
      <c r="O18" s="52">
        <f t="shared" si="6"/>
        <v>35.875795855810843</v>
      </c>
      <c r="P18" s="43"/>
    </row>
    <row r="19" spans="1:16" ht="16.5" customHeight="1">
      <c r="A19" s="347" t="s">
        <v>244</v>
      </c>
      <c r="B19" s="736">
        <v>109772</v>
      </c>
      <c r="C19" s="85">
        <v>107098</v>
      </c>
      <c r="D19" s="84">
        <f t="shared" si="0"/>
        <v>-2674</v>
      </c>
      <c r="E19" s="87">
        <f t="shared" si="1"/>
        <v>97.564041832161209</v>
      </c>
      <c r="F19" s="86">
        <v>99172</v>
      </c>
      <c r="G19" s="85">
        <v>94975</v>
      </c>
      <c r="H19" s="84">
        <f t="shared" si="2"/>
        <v>-4197</v>
      </c>
      <c r="I19" s="83">
        <f t="shared" si="3"/>
        <v>95.767958698019612</v>
      </c>
      <c r="J19" s="82">
        <f t="shared" si="5"/>
        <v>64.395059946847539</v>
      </c>
      <c r="K19" s="81"/>
      <c r="L19" s="81"/>
      <c r="M19" s="81"/>
      <c r="N19" s="80">
        <f t="shared" si="4"/>
        <v>63.843128166502503</v>
      </c>
      <c r="O19" s="79">
        <f t="shared" si="6"/>
        <v>64.12420414418915</v>
      </c>
      <c r="P19" s="43"/>
    </row>
    <row r="20" spans="1:16" ht="28.5" customHeight="1">
      <c r="A20" s="104" t="s">
        <v>78</v>
      </c>
      <c r="B20" s="736">
        <v>7402</v>
      </c>
      <c r="C20" s="61">
        <v>4570</v>
      </c>
      <c r="D20" s="57">
        <f t="shared" si="0"/>
        <v>-2832</v>
      </c>
      <c r="E20" s="60">
        <f t="shared" si="1"/>
        <v>61.740070251283441</v>
      </c>
      <c r="F20" s="59">
        <v>6298</v>
      </c>
      <c r="G20" s="61">
        <v>3707</v>
      </c>
      <c r="H20" s="57">
        <f t="shared" si="2"/>
        <v>-2591</v>
      </c>
      <c r="I20" s="56">
        <f t="shared" si="3"/>
        <v>58.859955541441735</v>
      </c>
      <c r="J20" s="55">
        <f t="shared" si="5"/>
        <v>2.7478143752179616</v>
      </c>
      <c r="K20" s="54"/>
      <c r="L20" s="54"/>
      <c r="M20" s="54"/>
      <c r="N20" s="53">
        <f t="shared" si="4"/>
        <v>4.054410732793861</v>
      </c>
      <c r="O20" s="52">
        <f t="shared" si="6"/>
        <v>2.5028525902870147</v>
      </c>
      <c r="P20" s="43"/>
    </row>
    <row r="21" spans="1:16" ht="28.5" customHeight="1" thickBot="1">
      <c r="A21" s="349" t="s">
        <v>245</v>
      </c>
      <c r="B21" s="737">
        <v>1757</v>
      </c>
      <c r="C21" s="395">
        <v>1629</v>
      </c>
      <c r="D21" s="49">
        <f>C21-B21</f>
        <v>-128</v>
      </c>
      <c r="E21" s="396">
        <f>C21/B21*100</f>
        <v>92.714854866249283</v>
      </c>
      <c r="F21" s="59">
        <v>1413</v>
      </c>
      <c r="G21" s="61">
        <v>1231</v>
      </c>
      <c r="H21" s="57">
        <f>G21-F21</f>
        <v>-182</v>
      </c>
      <c r="I21" s="56">
        <f>G21/F21*100</f>
        <v>87.119603680113229</v>
      </c>
      <c r="J21" s="55">
        <f>C21/$C$10*100</f>
        <v>0.97947256394530835</v>
      </c>
      <c r="K21" s="54"/>
      <c r="L21" s="54"/>
      <c r="M21" s="54"/>
      <c r="N21" s="53">
        <f>F21/$F$10*100</f>
        <v>0.90963518028544388</v>
      </c>
      <c r="O21" s="52">
        <f>G21/$G$10*100</f>
        <v>0.83113340670173053</v>
      </c>
      <c r="P21" s="43"/>
    </row>
    <row r="22" spans="1:16" ht="24.75" customHeight="1" thickTop="1" thickBot="1">
      <c r="A22" s="673" t="s">
        <v>246</v>
      </c>
      <c r="B22" s="735">
        <v>154209</v>
      </c>
      <c r="C22" s="78">
        <v>149913</v>
      </c>
      <c r="D22" s="75">
        <f t="shared" si="0"/>
        <v>-4296</v>
      </c>
      <c r="E22" s="77">
        <f t="shared" si="1"/>
        <v>97.214170379160748</v>
      </c>
      <c r="F22" s="75">
        <v>141854</v>
      </c>
      <c r="G22" s="76">
        <v>135347</v>
      </c>
      <c r="H22" s="75">
        <f t="shared" si="2"/>
        <v>-6507</v>
      </c>
      <c r="I22" s="74">
        <f t="shared" si="3"/>
        <v>95.412889308725866</v>
      </c>
      <c r="J22" s="73">
        <f t="shared" si="5"/>
        <v>90.138533136116024</v>
      </c>
      <c r="K22" s="72"/>
      <c r="L22" s="72"/>
      <c r="M22" s="72"/>
      <c r="N22" s="71">
        <f t="shared" si="4"/>
        <v>91.320161970425602</v>
      </c>
      <c r="O22" s="70">
        <f t="shared" si="6"/>
        <v>91.382139071372151</v>
      </c>
      <c r="P22" s="43"/>
    </row>
    <row r="23" spans="1:16" ht="17.25" customHeight="1" thickTop="1">
      <c r="A23" s="739" t="s">
        <v>247</v>
      </c>
      <c r="B23" s="696">
        <v>26588</v>
      </c>
      <c r="C23" s="740">
        <v>25182</v>
      </c>
      <c r="D23" s="93">
        <f t="shared" ref="D23:D32" si="7">C23-B23</f>
        <v>-1406</v>
      </c>
      <c r="E23" s="96">
        <f t="shared" ref="E23:E32" si="8">C23/B23*100</f>
        <v>94.711900105310662</v>
      </c>
      <c r="F23" s="95">
        <v>21923</v>
      </c>
      <c r="G23" s="94">
        <v>20138</v>
      </c>
      <c r="H23" s="93">
        <f t="shared" ref="H23:H32" si="9">G23-F23</f>
        <v>-1785</v>
      </c>
      <c r="I23" s="92">
        <f t="shared" ref="I23:I32" si="10">G23/F23*100</f>
        <v>91.857866167951457</v>
      </c>
      <c r="J23" s="91">
        <f t="shared" ref="J23:J32" si="11">C23/$C$10*100</f>
        <v>15.141238861430786</v>
      </c>
      <c r="K23" s="90"/>
      <c r="L23" s="90"/>
      <c r="M23" s="90"/>
      <c r="N23" s="89">
        <f t="shared" ref="N23:N32" si="12">F23/$F$10*100</f>
        <v>14.113186169425184</v>
      </c>
      <c r="O23" s="88">
        <f t="shared" ref="O23:O32" si="13">G23/$G$10*100</f>
        <v>13.596559337253817</v>
      </c>
      <c r="P23" s="43"/>
    </row>
    <row r="24" spans="1:16" ht="16.5" customHeight="1">
      <c r="A24" s="350" t="s">
        <v>248</v>
      </c>
      <c r="B24" s="697">
        <v>47615</v>
      </c>
      <c r="C24" s="62">
        <v>46615</v>
      </c>
      <c r="D24" s="57">
        <f t="shared" si="7"/>
        <v>-1000</v>
      </c>
      <c r="E24" s="60">
        <f t="shared" si="8"/>
        <v>97.899821484826205</v>
      </c>
      <c r="F24" s="59">
        <v>46666</v>
      </c>
      <c r="G24" s="61">
        <v>45301</v>
      </c>
      <c r="H24" s="57">
        <f t="shared" si="9"/>
        <v>-1365</v>
      </c>
      <c r="I24" s="56">
        <f t="shared" si="10"/>
        <v>97.074958213688774</v>
      </c>
      <c r="J24" s="55">
        <f t="shared" si="11"/>
        <v>28.028307899515376</v>
      </c>
      <c r="K24" s="54"/>
      <c r="L24" s="54"/>
      <c r="M24" s="54"/>
      <c r="N24" s="53">
        <f t="shared" si="12"/>
        <v>30.041780129653588</v>
      </c>
      <c r="O24" s="52">
        <f t="shared" si="13"/>
        <v>30.58584440048342</v>
      </c>
      <c r="P24" s="43"/>
    </row>
    <row r="25" spans="1:16" ht="15.75" customHeight="1">
      <c r="A25" s="350" t="s">
        <v>249</v>
      </c>
      <c r="B25" s="697">
        <v>52617</v>
      </c>
      <c r="C25" s="62">
        <v>51227</v>
      </c>
      <c r="D25" s="57">
        <f t="shared" si="7"/>
        <v>-1390</v>
      </c>
      <c r="E25" s="60">
        <f t="shared" si="8"/>
        <v>97.358268240302564</v>
      </c>
      <c r="F25" s="59">
        <v>48649</v>
      </c>
      <c r="G25" s="61">
        <v>46553</v>
      </c>
      <c r="H25" s="57">
        <f t="shared" si="9"/>
        <v>-2096</v>
      </c>
      <c r="I25" s="56">
        <f t="shared" si="10"/>
        <v>95.691586671874035</v>
      </c>
      <c r="J25" s="55">
        <f t="shared" si="11"/>
        <v>30.801375711004486</v>
      </c>
      <c r="K25" s="54"/>
      <c r="L25" s="54"/>
      <c r="M25" s="54"/>
      <c r="N25" s="53">
        <f t="shared" si="12"/>
        <v>31.31835943786735</v>
      </c>
      <c r="O25" s="52">
        <f t="shared" si="13"/>
        <v>31.431156362457884</v>
      </c>
      <c r="P25" s="43"/>
    </row>
    <row r="26" spans="1:16" ht="16.5" customHeight="1">
      <c r="A26" s="349" t="s">
        <v>121</v>
      </c>
      <c r="B26" s="697">
        <v>78220</v>
      </c>
      <c r="C26" s="62">
        <v>76822</v>
      </c>
      <c r="D26" s="57">
        <f t="shared" si="7"/>
        <v>-1398</v>
      </c>
      <c r="E26" s="60">
        <f t="shared" si="8"/>
        <v>98.212733316287398</v>
      </c>
      <c r="F26" s="59">
        <v>80442</v>
      </c>
      <c r="G26" s="61">
        <v>78077</v>
      </c>
      <c r="H26" s="57">
        <f t="shared" si="9"/>
        <v>-2365</v>
      </c>
      <c r="I26" s="56">
        <f t="shared" si="10"/>
        <v>97.059993535715165</v>
      </c>
      <c r="J26" s="55">
        <f t="shared" si="11"/>
        <v>46.190940029101583</v>
      </c>
      <c r="K26" s="54"/>
      <c r="L26" s="54"/>
      <c r="M26" s="54"/>
      <c r="N26" s="53">
        <f t="shared" si="12"/>
        <v>51.785472875103814</v>
      </c>
      <c r="O26" s="52">
        <f t="shared" si="13"/>
        <v>52.715193334728681</v>
      </c>
      <c r="P26" s="43"/>
    </row>
    <row r="27" spans="1:16" ht="23.25" customHeight="1">
      <c r="A27" s="349" t="s">
        <v>250</v>
      </c>
      <c r="B27" s="697">
        <v>19927</v>
      </c>
      <c r="C27" s="62">
        <v>19698</v>
      </c>
      <c r="D27" s="57">
        <f t="shared" si="7"/>
        <v>-229</v>
      </c>
      <c r="E27" s="60">
        <f t="shared" si="8"/>
        <v>98.850805439855478</v>
      </c>
      <c r="F27" s="59">
        <v>19436</v>
      </c>
      <c r="G27" s="58">
        <v>18696</v>
      </c>
      <c r="H27" s="57">
        <f t="shared" si="9"/>
        <v>-740</v>
      </c>
      <c r="I27" s="56">
        <f t="shared" si="10"/>
        <v>96.192632228853668</v>
      </c>
      <c r="J27" s="55">
        <f t="shared" si="11"/>
        <v>11.843861611169235</v>
      </c>
      <c r="K27" s="54"/>
      <c r="L27" s="54"/>
      <c r="M27" s="54"/>
      <c r="N27" s="53">
        <f t="shared" si="12"/>
        <v>12.512151000727451</v>
      </c>
      <c r="O27" s="52">
        <f t="shared" si="13"/>
        <v>12.622965208526038</v>
      </c>
      <c r="P27" s="43"/>
    </row>
    <row r="28" spans="1:16" ht="27.75" customHeight="1">
      <c r="A28" s="350" t="s">
        <v>48</v>
      </c>
      <c r="B28" s="697">
        <v>16653</v>
      </c>
      <c r="C28" s="62">
        <v>16495</v>
      </c>
      <c r="D28" s="57">
        <f t="shared" si="7"/>
        <v>-158</v>
      </c>
      <c r="E28" s="60">
        <f t="shared" si="8"/>
        <v>99.051222002041669</v>
      </c>
      <c r="F28" s="59">
        <v>16526</v>
      </c>
      <c r="G28" s="58">
        <v>16047</v>
      </c>
      <c r="H28" s="57">
        <f t="shared" si="9"/>
        <v>-479</v>
      </c>
      <c r="I28" s="56">
        <f t="shared" si="10"/>
        <v>97.101536972044059</v>
      </c>
      <c r="J28" s="55">
        <f t="shared" si="11"/>
        <v>9.9179864593479792</v>
      </c>
      <c r="K28" s="54"/>
      <c r="L28" s="54"/>
      <c r="M28" s="54"/>
      <c r="N28" s="53">
        <f t="shared" si="12"/>
        <v>10.638804663409234</v>
      </c>
      <c r="O28" s="52">
        <f t="shared" si="13"/>
        <v>10.834441736265369</v>
      </c>
      <c r="P28" s="43"/>
    </row>
    <row r="29" spans="1:16" ht="15" customHeight="1">
      <c r="A29" s="350" t="s">
        <v>47</v>
      </c>
      <c r="B29" s="697">
        <v>30499</v>
      </c>
      <c r="C29" s="62">
        <v>29473</v>
      </c>
      <c r="D29" s="57">
        <f t="shared" si="7"/>
        <v>-1026</v>
      </c>
      <c r="E29" s="60">
        <f t="shared" si="8"/>
        <v>96.635955277222209</v>
      </c>
      <c r="F29" s="59">
        <v>27416</v>
      </c>
      <c r="G29" s="58">
        <v>25841</v>
      </c>
      <c r="H29" s="57">
        <f t="shared" si="9"/>
        <v>-1575</v>
      </c>
      <c r="I29" s="56">
        <f t="shared" si="10"/>
        <v>94.255179457251231</v>
      </c>
      <c r="J29" s="55">
        <f t="shared" si="11"/>
        <v>17.721298267133253</v>
      </c>
      <c r="K29" s="54"/>
      <c r="L29" s="54"/>
      <c r="M29" s="54"/>
      <c r="N29" s="53">
        <f t="shared" si="12"/>
        <v>17.649368791723802</v>
      </c>
      <c r="O29" s="52">
        <f t="shared" si="13"/>
        <v>17.447049847749323</v>
      </c>
      <c r="P29" s="43"/>
    </row>
    <row r="30" spans="1:16" ht="17.25" customHeight="1">
      <c r="A30" s="350" t="s">
        <v>46</v>
      </c>
      <c r="B30" s="697">
        <v>101799</v>
      </c>
      <c r="C30" s="62">
        <v>98740</v>
      </c>
      <c r="D30" s="57">
        <f t="shared" si="7"/>
        <v>-3059</v>
      </c>
      <c r="E30" s="60">
        <f t="shared" si="8"/>
        <v>96.995058890558852</v>
      </c>
      <c r="F30" s="59">
        <v>91996</v>
      </c>
      <c r="G30" s="58">
        <v>87545</v>
      </c>
      <c r="H30" s="57">
        <f t="shared" si="9"/>
        <v>-4451</v>
      </c>
      <c r="I30" s="56">
        <f t="shared" si="10"/>
        <v>95.161746162876653</v>
      </c>
      <c r="J30" s="55">
        <f t="shared" si="11"/>
        <v>59.369626128888733</v>
      </c>
      <c r="K30" s="54"/>
      <c r="L30" s="54"/>
      <c r="M30" s="54"/>
      <c r="N30" s="53">
        <f t="shared" si="12"/>
        <v>59.22349472437346</v>
      </c>
      <c r="O30" s="52">
        <f t="shared" si="13"/>
        <v>59.107696254835894</v>
      </c>
      <c r="P30" s="43"/>
    </row>
    <row r="31" spans="1:16" ht="26.25" customHeight="1">
      <c r="A31" s="350" t="s">
        <v>45</v>
      </c>
      <c r="B31" s="697">
        <v>3973</v>
      </c>
      <c r="C31" s="62">
        <v>3922</v>
      </c>
      <c r="D31" s="57">
        <f t="shared" si="7"/>
        <v>-51</v>
      </c>
      <c r="E31" s="60">
        <f t="shared" si="8"/>
        <v>98.716335263025428</v>
      </c>
      <c r="F31" s="59">
        <v>4070</v>
      </c>
      <c r="G31" s="58">
        <v>3933</v>
      </c>
      <c r="H31" s="57">
        <f t="shared" si="9"/>
        <v>-137</v>
      </c>
      <c r="I31" s="56">
        <f t="shared" si="10"/>
        <v>96.633906633906633</v>
      </c>
      <c r="J31" s="55">
        <f t="shared" si="11"/>
        <v>2.3581899298916507</v>
      </c>
      <c r="K31" s="54"/>
      <c r="L31" s="54"/>
      <c r="M31" s="54"/>
      <c r="N31" s="53">
        <f t="shared" si="12"/>
        <v>2.6201098257337274</v>
      </c>
      <c r="O31" s="52">
        <f t="shared" si="13"/>
        <v>2.6554408517935872</v>
      </c>
      <c r="P31" s="43"/>
    </row>
    <row r="32" spans="1:16" ht="15" customHeight="1" thickBot="1">
      <c r="A32" s="351" t="s">
        <v>70</v>
      </c>
      <c r="B32" s="699">
        <v>11548</v>
      </c>
      <c r="C32" s="694">
        <v>11342</v>
      </c>
      <c r="D32" s="49">
        <f t="shared" si="7"/>
        <v>-206</v>
      </c>
      <c r="E32" s="44">
        <f t="shared" si="8"/>
        <v>98.216141323172849</v>
      </c>
      <c r="F32" s="51">
        <v>11419</v>
      </c>
      <c r="G32" s="50">
        <v>11142</v>
      </c>
      <c r="H32" s="49">
        <f t="shared" si="9"/>
        <v>-277</v>
      </c>
      <c r="I32" s="48">
        <f t="shared" si="10"/>
        <v>97.574218407916632</v>
      </c>
      <c r="J32" s="47">
        <f t="shared" si="11"/>
        <v>6.8196303377947745</v>
      </c>
      <c r="K32" s="46"/>
      <c r="L32" s="46"/>
      <c r="M32" s="46"/>
      <c r="N32" s="45">
        <f t="shared" si="12"/>
        <v>7.3511140294971575</v>
      </c>
      <c r="O32" s="44">
        <f t="shared" si="13"/>
        <v>7.5227363261337779</v>
      </c>
      <c r="P32" s="43"/>
    </row>
    <row r="33" spans="1:3" ht="8.25" customHeight="1" thickTop="1">
      <c r="B33" s="153"/>
    </row>
    <row r="34" spans="1:3">
      <c r="A34" s="2" t="s">
        <v>38</v>
      </c>
      <c r="B34" s="738"/>
      <c r="C34" s="2"/>
    </row>
    <row r="35" spans="1:3">
      <c r="B35" s="153"/>
    </row>
    <row r="36" spans="1:3">
      <c r="B36" s="153"/>
    </row>
    <row r="37" spans="1:3">
      <c r="B37" s="153"/>
    </row>
    <row r="38" spans="1:3">
      <c r="B38" s="153"/>
    </row>
    <row r="39" spans="1:3">
      <c r="B39" s="153"/>
    </row>
    <row r="40" spans="1:3">
      <c r="B40" s="153"/>
    </row>
    <row r="41" spans="1:3">
      <c r="B41" s="153"/>
    </row>
    <row r="42" spans="1:3">
      <c r="B42" s="153"/>
    </row>
    <row r="43" spans="1:3">
      <c r="B43" s="153"/>
    </row>
    <row r="44" spans="1:3">
      <c r="B44" s="153"/>
    </row>
    <row r="45" spans="1:3">
      <c r="B45" s="153"/>
    </row>
  </sheetData>
  <mergeCells count="14">
    <mergeCell ref="J1:O1"/>
    <mergeCell ref="A2:I2"/>
    <mergeCell ref="A3:I3"/>
    <mergeCell ref="A5:A9"/>
    <mergeCell ref="B5:E5"/>
    <mergeCell ref="F5:I5"/>
    <mergeCell ref="J5:O5"/>
    <mergeCell ref="B6:C8"/>
    <mergeCell ref="D6:D9"/>
    <mergeCell ref="E6:E9"/>
    <mergeCell ref="F6:G8"/>
    <mergeCell ref="H6:H9"/>
    <mergeCell ref="I6:I9"/>
    <mergeCell ref="J6:O8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showGridLines="0" topLeftCell="A2" zoomScaleNormal="100" workbookViewId="0">
      <selection activeCell="S10" sqref="S9:S10"/>
    </sheetView>
  </sheetViews>
  <sheetFormatPr defaultRowHeight="12.75"/>
  <cols>
    <col min="1" max="1" width="32.7109375" style="438" customWidth="1"/>
    <col min="2" max="3" width="11.140625" style="438" customWidth="1"/>
    <col min="4" max="4" width="13.42578125" style="438" customWidth="1"/>
    <col min="5" max="5" width="14.140625" style="438" customWidth="1"/>
    <col min="6" max="6" width="11.140625" style="438" customWidth="1"/>
    <col min="7" max="7" width="10.85546875" style="438" customWidth="1"/>
    <col min="8" max="8" width="11" style="438" customWidth="1"/>
    <col min="9" max="9" width="13.5703125" style="438" customWidth="1"/>
    <col min="10" max="10" width="10" style="438" customWidth="1"/>
    <col min="11" max="11" width="32.5703125" style="438" hidden="1" customWidth="1"/>
    <col min="12" max="12" width="2.7109375" style="438" hidden="1" customWidth="1"/>
    <col min="13" max="13" width="6.85546875" style="438" hidden="1" customWidth="1"/>
    <col min="14" max="15" width="9.42578125" style="438" customWidth="1"/>
    <col min="16" max="16" width="6.42578125" style="438" customWidth="1"/>
    <col min="17" max="16384" width="9.140625" style="438"/>
  </cols>
  <sheetData>
    <row r="1" spans="1:16" ht="15">
      <c r="I1" s="514"/>
      <c r="J1" s="820" t="s">
        <v>272</v>
      </c>
      <c r="K1" s="820"/>
      <c r="L1" s="820"/>
      <c r="M1" s="820"/>
      <c r="N1" s="820"/>
      <c r="O1" s="820"/>
    </row>
    <row r="2" spans="1:16" ht="18" customHeight="1">
      <c r="A2" s="820" t="s">
        <v>68</v>
      </c>
      <c r="B2" s="820"/>
      <c r="C2" s="820"/>
      <c r="D2" s="820"/>
      <c r="E2" s="820"/>
      <c r="F2" s="820"/>
      <c r="G2" s="820"/>
      <c r="H2" s="820"/>
      <c r="I2" s="820"/>
      <c r="O2" s="513"/>
    </row>
    <row r="3" spans="1:16" ht="16.5" customHeight="1">
      <c r="A3" s="820" t="s">
        <v>360</v>
      </c>
      <c r="B3" s="820"/>
      <c r="C3" s="820"/>
      <c r="D3" s="820"/>
      <c r="E3" s="820"/>
      <c r="F3" s="820"/>
      <c r="G3" s="820"/>
      <c r="H3" s="820"/>
      <c r="I3" s="820"/>
    </row>
    <row r="4" spans="1:16" ht="13.5" thickBot="1"/>
    <row r="5" spans="1:16" ht="14.25" customHeight="1" thickTop="1" thickBot="1">
      <c r="A5" s="821" t="s">
        <v>67</v>
      </c>
      <c r="B5" s="824" t="s">
        <v>271</v>
      </c>
      <c r="C5" s="824"/>
      <c r="D5" s="824"/>
      <c r="E5" s="825"/>
      <c r="F5" s="826" t="s">
        <v>301</v>
      </c>
      <c r="G5" s="824"/>
      <c r="H5" s="824"/>
      <c r="I5" s="825"/>
      <c r="J5" s="827" t="s">
        <v>66</v>
      </c>
      <c r="K5" s="828"/>
      <c r="L5" s="828"/>
      <c r="M5" s="828"/>
      <c r="N5" s="828"/>
      <c r="O5" s="829"/>
    </row>
    <row r="6" spans="1:16" ht="12.75" customHeight="1" thickTop="1">
      <c r="A6" s="822"/>
      <c r="B6" s="830" t="s">
        <v>32</v>
      </c>
      <c r="C6" s="831"/>
      <c r="D6" s="835" t="s">
        <v>361</v>
      </c>
      <c r="E6" s="838" t="s">
        <v>362</v>
      </c>
      <c r="F6" s="830" t="s">
        <v>32</v>
      </c>
      <c r="G6" s="831"/>
      <c r="H6" s="835" t="s">
        <v>364</v>
      </c>
      <c r="I6" s="838" t="s">
        <v>363</v>
      </c>
      <c r="J6" s="842" t="s">
        <v>65</v>
      </c>
      <c r="K6" s="843"/>
      <c r="L6" s="843"/>
      <c r="M6" s="843"/>
      <c r="N6" s="843"/>
      <c r="O6" s="844"/>
    </row>
    <row r="7" spans="1:16" ht="12.75" customHeight="1">
      <c r="A7" s="822"/>
      <c r="B7" s="832"/>
      <c r="C7" s="833"/>
      <c r="D7" s="836"/>
      <c r="E7" s="839"/>
      <c r="F7" s="832"/>
      <c r="G7" s="833"/>
      <c r="H7" s="836"/>
      <c r="I7" s="839"/>
      <c r="J7" s="845"/>
      <c r="K7" s="846"/>
      <c r="L7" s="846"/>
      <c r="M7" s="846"/>
      <c r="N7" s="846"/>
      <c r="O7" s="847"/>
    </row>
    <row r="8" spans="1:16" ht="18" customHeight="1" thickBot="1">
      <c r="A8" s="822"/>
      <c r="B8" s="832"/>
      <c r="C8" s="834"/>
      <c r="D8" s="836"/>
      <c r="E8" s="839"/>
      <c r="F8" s="832"/>
      <c r="G8" s="833"/>
      <c r="H8" s="836"/>
      <c r="I8" s="839"/>
      <c r="J8" s="845"/>
      <c r="K8" s="846"/>
      <c r="L8" s="846"/>
      <c r="M8" s="846"/>
      <c r="N8" s="846"/>
      <c r="O8" s="847"/>
    </row>
    <row r="9" spans="1:16" ht="25.5" customHeight="1" thickTop="1" thickBot="1">
      <c r="A9" s="823"/>
      <c r="B9" s="728" t="s">
        <v>227</v>
      </c>
      <c r="C9" s="693" t="s">
        <v>311</v>
      </c>
      <c r="D9" s="837"/>
      <c r="E9" s="840"/>
      <c r="F9" s="512" t="s">
        <v>252</v>
      </c>
      <c r="G9" s="100" t="s">
        <v>312</v>
      </c>
      <c r="H9" s="837"/>
      <c r="I9" s="841"/>
      <c r="J9" s="509" t="s">
        <v>311</v>
      </c>
      <c r="K9" s="508"/>
      <c r="L9" s="511"/>
      <c r="M9" s="510"/>
      <c r="N9" s="509" t="s">
        <v>255</v>
      </c>
      <c r="O9" s="508" t="s">
        <v>312</v>
      </c>
    </row>
    <row r="10" spans="1:16" ht="23.25" customHeight="1" thickTop="1" thickBot="1">
      <c r="A10" s="507" t="s">
        <v>64</v>
      </c>
      <c r="B10" s="729">
        <v>157369</v>
      </c>
      <c r="C10" s="76">
        <v>166314</v>
      </c>
      <c r="D10" s="479">
        <f t="shared" ref="D10:D22" si="0">C10-B10</f>
        <v>8945</v>
      </c>
      <c r="E10" s="473">
        <f t="shared" ref="E10:E22" si="1">C10/B10*100</f>
        <v>105.68409280099638</v>
      </c>
      <c r="F10" s="481">
        <v>153558</v>
      </c>
      <c r="G10" s="480">
        <v>148111</v>
      </c>
      <c r="H10" s="481">
        <f t="shared" ref="H10:H22" si="2">G10-F10</f>
        <v>-5447</v>
      </c>
      <c r="I10" s="482">
        <f t="shared" ref="I10:I22" si="3">G10/F10*100</f>
        <v>96.452806105836231</v>
      </c>
      <c r="J10" s="504">
        <v>100</v>
      </c>
      <c r="K10" s="506">
        <v>100</v>
      </c>
      <c r="L10" s="506">
        <v>100</v>
      </c>
      <c r="M10" s="505">
        <v>100</v>
      </c>
      <c r="N10" s="504">
        <f t="shared" ref="N10:N22" si="4">F10/$F$10*100</f>
        <v>100</v>
      </c>
      <c r="O10" s="503">
        <v>100</v>
      </c>
    </row>
    <row r="11" spans="1:16" ht="16.5" customHeight="1" thickTop="1">
      <c r="A11" s="502" t="s">
        <v>75</v>
      </c>
      <c r="B11" s="730">
        <v>80277</v>
      </c>
      <c r="C11" s="94">
        <v>81577</v>
      </c>
      <c r="D11" s="499">
        <f t="shared" si="0"/>
        <v>1300</v>
      </c>
      <c r="E11" s="498">
        <f t="shared" si="1"/>
        <v>101.61939285224908</v>
      </c>
      <c r="F11" s="501">
        <v>77794</v>
      </c>
      <c r="G11" s="500">
        <v>73568</v>
      </c>
      <c r="H11" s="499">
        <f t="shared" si="2"/>
        <v>-4226</v>
      </c>
      <c r="I11" s="498">
        <f t="shared" si="3"/>
        <v>94.567704450214677</v>
      </c>
      <c r="J11" s="497">
        <f t="shared" ref="J11:J22" si="5">C11/$C$10*100</f>
        <v>49.049989778371035</v>
      </c>
      <c r="K11" s="467"/>
      <c r="L11" s="467"/>
      <c r="M11" s="466"/>
      <c r="N11" s="451">
        <f t="shared" si="4"/>
        <v>50.660988030581279</v>
      </c>
      <c r="O11" s="464">
        <f>G11/G10*100</f>
        <v>49.670854966882942</v>
      </c>
      <c r="P11" s="449"/>
    </row>
    <row r="12" spans="1:16" ht="16.5" customHeight="1">
      <c r="A12" s="495" t="s">
        <v>238</v>
      </c>
      <c r="B12" s="731">
        <v>77092</v>
      </c>
      <c r="C12" s="61">
        <v>84737</v>
      </c>
      <c r="D12" s="470">
        <f t="shared" si="0"/>
        <v>7645</v>
      </c>
      <c r="E12" s="469">
        <f t="shared" si="1"/>
        <v>109.91672287656307</v>
      </c>
      <c r="F12" s="458">
        <v>75764</v>
      </c>
      <c r="G12" s="462">
        <v>74543</v>
      </c>
      <c r="H12" s="470">
        <f t="shared" si="2"/>
        <v>-1221</v>
      </c>
      <c r="I12" s="469">
        <f t="shared" si="3"/>
        <v>98.388416662267048</v>
      </c>
      <c r="J12" s="494">
        <f t="shared" si="5"/>
        <v>50.950010221628972</v>
      </c>
      <c r="K12" s="453"/>
      <c r="L12" s="453"/>
      <c r="M12" s="452"/>
      <c r="N12" s="451">
        <f t="shared" si="4"/>
        <v>49.339011969418721</v>
      </c>
      <c r="O12" s="450">
        <f t="shared" ref="O12:O22" si="6">G12/$G$10*100</f>
        <v>50.329145033117051</v>
      </c>
      <c r="P12" s="449"/>
    </row>
    <row r="13" spans="1:16" ht="15.75" customHeight="1">
      <c r="A13" s="495" t="s">
        <v>79</v>
      </c>
      <c r="B13" s="732">
        <v>136667</v>
      </c>
      <c r="C13" s="67">
        <v>146076</v>
      </c>
      <c r="D13" s="470">
        <f t="shared" si="0"/>
        <v>9409</v>
      </c>
      <c r="E13" s="469">
        <f t="shared" si="1"/>
        <v>106.88461735459182</v>
      </c>
      <c r="F13" s="472">
        <v>133440</v>
      </c>
      <c r="G13" s="471">
        <v>129909</v>
      </c>
      <c r="H13" s="470">
        <f t="shared" si="2"/>
        <v>-3531</v>
      </c>
      <c r="I13" s="469">
        <f t="shared" si="3"/>
        <v>97.353866906474821</v>
      </c>
      <c r="J13" s="494">
        <f t="shared" si="5"/>
        <v>87.831451351058845</v>
      </c>
      <c r="K13" s="453"/>
      <c r="L13" s="453"/>
      <c r="M13" s="452"/>
      <c r="N13" s="451">
        <f t="shared" si="4"/>
        <v>86.898761380064855</v>
      </c>
      <c r="O13" s="450">
        <f t="shared" si="6"/>
        <v>87.710568425032577</v>
      </c>
      <c r="P13" s="449"/>
    </row>
    <row r="14" spans="1:16" ht="15.75" customHeight="1">
      <c r="A14" s="495" t="s">
        <v>239</v>
      </c>
      <c r="B14" s="732">
        <v>5611</v>
      </c>
      <c r="C14" s="67">
        <v>6995</v>
      </c>
      <c r="D14" s="470">
        <f t="shared" si="0"/>
        <v>1384</v>
      </c>
      <c r="E14" s="469">
        <f t="shared" si="1"/>
        <v>124.66583496702906</v>
      </c>
      <c r="F14" s="472">
        <v>6634</v>
      </c>
      <c r="G14" s="471">
        <v>6652</v>
      </c>
      <c r="H14" s="470">
        <f t="shared" si="2"/>
        <v>18</v>
      </c>
      <c r="I14" s="469">
        <f t="shared" si="3"/>
        <v>100.27132951462166</v>
      </c>
      <c r="J14" s="494">
        <f t="shared" si="5"/>
        <v>4.2058996837307747</v>
      </c>
      <c r="K14" s="453"/>
      <c r="L14" s="453"/>
      <c r="M14" s="452"/>
      <c r="N14" s="451">
        <f t="shared" si="4"/>
        <v>4.3201917190898556</v>
      </c>
      <c r="O14" s="450">
        <f t="shared" si="6"/>
        <v>4.491226174963372</v>
      </c>
      <c r="P14" s="449"/>
    </row>
    <row r="15" spans="1:16" ht="16.5" customHeight="1">
      <c r="A15" s="495" t="s">
        <v>240</v>
      </c>
      <c r="B15" s="732">
        <v>20702</v>
      </c>
      <c r="C15" s="67">
        <v>20238</v>
      </c>
      <c r="D15" s="470">
        <f t="shared" si="0"/>
        <v>-464</v>
      </c>
      <c r="E15" s="469">
        <f t="shared" si="1"/>
        <v>97.758670659839623</v>
      </c>
      <c r="F15" s="472">
        <v>20118</v>
      </c>
      <c r="G15" s="471">
        <v>18202</v>
      </c>
      <c r="H15" s="470">
        <f t="shared" si="2"/>
        <v>-1916</v>
      </c>
      <c r="I15" s="469">
        <f t="shared" si="3"/>
        <v>90.476190476190482</v>
      </c>
      <c r="J15" s="494">
        <f t="shared" si="5"/>
        <v>12.16854864894116</v>
      </c>
      <c r="K15" s="453"/>
      <c r="L15" s="453"/>
      <c r="M15" s="452"/>
      <c r="N15" s="451">
        <f t="shared" si="4"/>
        <v>13.101238619935138</v>
      </c>
      <c r="O15" s="450">
        <f t="shared" si="6"/>
        <v>12.289431574967423</v>
      </c>
      <c r="P15" s="449"/>
    </row>
    <row r="16" spans="1:16" ht="16.5" customHeight="1">
      <c r="A16" s="496" t="s">
        <v>241</v>
      </c>
      <c r="B16" s="732">
        <v>30583</v>
      </c>
      <c r="C16" s="67">
        <v>31937</v>
      </c>
      <c r="D16" s="470">
        <f t="shared" si="0"/>
        <v>1354</v>
      </c>
      <c r="E16" s="469">
        <f t="shared" si="1"/>
        <v>104.42729621031293</v>
      </c>
      <c r="F16" s="472">
        <v>25042</v>
      </c>
      <c r="G16" s="471">
        <v>23190</v>
      </c>
      <c r="H16" s="470">
        <f t="shared" si="2"/>
        <v>-1852</v>
      </c>
      <c r="I16" s="469">
        <f t="shared" si="3"/>
        <v>92.6044245667279</v>
      </c>
      <c r="J16" s="494">
        <f t="shared" si="5"/>
        <v>19.202833195040707</v>
      </c>
      <c r="K16" s="453"/>
      <c r="L16" s="453"/>
      <c r="M16" s="452"/>
      <c r="N16" s="451">
        <f t="shared" si="4"/>
        <v>16.307844592922542</v>
      </c>
      <c r="O16" s="450">
        <f t="shared" si="6"/>
        <v>15.657176036891251</v>
      </c>
      <c r="P16" s="449"/>
    </row>
    <row r="17" spans="1:16" ht="16.5" customHeight="1">
      <c r="A17" s="104" t="s">
        <v>242</v>
      </c>
      <c r="B17" s="732">
        <v>126786</v>
      </c>
      <c r="C17" s="67">
        <v>134377</v>
      </c>
      <c r="D17" s="470">
        <f t="shared" si="0"/>
        <v>7591</v>
      </c>
      <c r="E17" s="469">
        <f t="shared" si="1"/>
        <v>105.98725411323018</v>
      </c>
      <c r="F17" s="472">
        <v>128516</v>
      </c>
      <c r="G17" s="471">
        <v>124921</v>
      </c>
      <c r="H17" s="470">
        <f t="shared" si="2"/>
        <v>-3595</v>
      </c>
      <c r="I17" s="469">
        <f t="shared" si="3"/>
        <v>97.202682934420608</v>
      </c>
      <c r="J17" s="494">
        <f t="shared" si="5"/>
        <v>80.797166804959303</v>
      </c>
      <c r="K17" s="453"/>
      <c r="L17" s="453"/>
      <c r="M17" s="452"/>
      <c r="N17" s="451">
        <f t="shared" si="4"/>
        <v>83.69215540707745</v>
      </c>
      <c r="O17" s="450">
        <f t="shared" si="6"/>
        <v>84.342823963108742</v>
      </c>
      <c r="P17" s="449"/>
    </row>
    <row r="18" spans="1:16" ht="15.75" customHeight="1">
      <c r="A18" s="495" t="s">
        <v>243</v>
      </c>
      <c r="B18" s="732">
        <v>55989</v>
      </c>
      <c r="C18" s="67">
        <v>59216</v>
      </c>
      <c r="D18" s="470">
        <f t="shared" si="0"/>
        <v>3227</v>
      </c>
      <c r="E18" s="469">
        <f t="shared" si="1"/>
        <v>105.7636321420279</v>
      </c>
      <c r="F18" s="472">
        <v>55275</v>
      </c>
      <c r="G18" s="471">
        <v>53136</v>
      </c>
      <c r="H18" s="470">
        <f t="shared" si="2"/>
        <v>-2139</v>
      </c>
      <c r="I18" s="469">
        <f t="shared" si="3"/>
        <v>96.130257801899589</v>
      </c>
      <c r="J18" s="494">
        <f t="shared" si="5"/>
        <v>35.604940053152475</v>
      </c>
      <c r="K18" s="453"/>
      <c r="L18" s="453"/>
      <c r="M18" s="452"/>
      <c r="N18" s="451">
        <f t="shared" si="4"/>
        <v>35.996170827960775</v>
      </c>
      <c r="O18" s="450">
        <f t="shared" si="6"/>
        <v>35.875795855810843</v>
      </c>
      <c r="P18" s="449"/>
    </row>
    <row r="19" spans="1:16" ht="15.75" customHeight="1">
      <c r="A19" s="493" t="s">
        <v>244</v>
      </c>
      <c r="B19" s="733">
        <v>101380</v>
      </c>
      <c r="C19" s="675">
        <v>107098</v>
      </c>
      <c r="D19" s="488">
        <f t="shared" si="0"/>
        <v>5718</v>
      </c>
      <c r="E19" s="487">
        <f t="shared" si="1"/>
        <v>105.64016571315842</v>
      </c>
      <c r="F19" s="490">
        <v>98283</v>
      </c>
      <c r="G19" s="489">
        <v>94975</v>
      </c>
      <c r="H19" s="488">
        <f t="shared" si="2"/>
        <v>-3308</v>
      </c>
      <c r="I19" s="487">
        <f t="shared" si="3"/>
        <v>96.634209374968208</v>
      </c>
      <c r="J19" s="486">
        <f t="shared" si="5"/>
        <v>64.395059946847539</v>
      </c>
      <c r="K19" s="492"/>
      <c r="L19" s="492"/>
      <c r="M19" s="491"/>
      <c r="N19" s="485">
        <f t="shared" si="4"/>
        <v>64.003829172039232</v>
      </c>
      <c r="O19" s="484">
        <f t="shared" si="6"/>
        <v>64.12420414418915</v>
      </c>
      <c r="P19" s="449"/>
    </row>
    <row r="20" spans="1:16" ht="25.5" customHeight="1">
      <c r="A20" s="104" t="s">
        <v>78</v>
      </c>
      <c r="B20" s="731">
        <v>7207</v>
      </c>
      <c r="C20" s="61">
        <v>4570</v>
      </c>
      <c r="D20" s="488">
        <f t="shared" si="0"/>
        <v>-2637</v>
      </c>
      <c r="E20" s="487">
        <f t="shared" si="1"/>
        <v>63.410573053975305</v>
      </c>
      <c r="F20" s="490">
        <v>6788</v>
      </c>
      <c r="G20" s="489">
        <v>3707</v>
      </c>
      <c r="H20" s="488">
        <f t="shared" si="2"/>
        <v>-3081</v>
      </c>
      <c r="I20" s="487">
        <f t="shared" si="3"/>
        <v>54.611078373600478</v>
      </c>
      <c r="J20" s="486">
        <f t="shared" si="5"/>
        <v>2.7478143752179616</v>
      </c>
      <c r="K20" s="453"/>
      <c r="L20" s="453"/>
      <c r="M20" s="452"/>
      <c r="N20" s="485">
        <f t="shared" si="4"/>
        <v>4.4204795582125316</v>
      </c>
      <c r="O20" s="484">
        <f t="shared" si="6"/>
        <v>2.5028525902870147</v>
      </c>
      <c r="P20" s="449"/>
    </row>
    <row r="21" spans="1:16" ht="25.5" customHeight="1" thickBot="1">
      <c r="A21" s="463" t="s">
        <v>245</v>
      </c>
      <c r="B21" s="731">
        <v>1810</v>
      </c>
      <c r="C21" s="61">
        <v>1629</v>
      </c>
      <c r="D21" s="456">
        <f t="shared" si="0"/>
        <v>-181</v>
      </c>
      <c r="E21" s="455">
        <f t="shared" si="1"/>
        <v>90</v>
      </c>
      <c r="F21" s="458">
        <v>1639</v>
      </c>
      <c r="G21" s="457">
        <v>1231</v>
      </c>
      <c r="H21" s="456">
        <f t="shared" si="2"/>
        <v>-408</v>
      </c>
      <c r="I21" s="455">
        <f t="shared" si="3"/>
        <v>75.106772422208664</v>
      </c>
      <c r="J21" s="454">
        <f t="shared" si="5"/>
        <v>0.97947256394530835</v>
      </c>
      <c r="K21" s="453"/>
      <c r="L21" s="453"/>
      <c r="M21" s="452"/>
      <c r="N21" s="451">
        <f t="shared" si="4"/>
        <v>1.0673491449484884</v>
      </c>
      <c r="O21" s="450">
        <f t="shared" si="6"/>
        <v>0.83113340670173053</v>
      </c>
      <c r="P21" s="449"/>
    </row>
    <row r="22" spans="1:16" ht="26.25" customHeight="1" thickTop="1" thickBot="1">
      <c r="A22" s="483" t="s">
        <v>246</v>
      </c>
      <c r="B22" s="729">
        <v>142008</v>
      </c>
      <c r="C22" s="76">
        <v>149913</v>
      </c>
      <c r="D22" s="479">
        <f t="shared" si="0"/>
        <v>7905</v>
      </c>
      <c r="E22" s="482">
        <f t="shared" si="1"/>
        <v>105.56658779787054</v>
      </c>
      <c r="F22" s="481">
        <v>139801</v>
      </c>
      <c r="G22" s="480">
        <v>135347</v>
      </c>
      <c r="H22" s="479">
        <f t="shared" si="2"/>
        <v>-4454</v>
      </c>
      <c r="I22" s="478">
        <f t="shared" si="3"/>
        <v>96.814042818005603</v>
      </c>
      <c r="J22" s="477">
        <f t="shared" si="5"/>
        <v>90.138533136116024</v>
      </c>
      <c r="K22" s="476"/>
      <c r="L22" s="476"/>
      <c r="M22" s="475"/>
      <c r="N22" s="474">
        <f t="shared" si="4"/>
        <v>91.041170111619067</v>
      </c>
      <c r="O22" s="473">
        <f t="shared" si="6"/>
        <v>91.382139071372151</v>
      </c>
      <c r="P22" s="449"/>
    </row>
    <row r="23" spans="1:16" ht="18" customHeight="1" thickTop="1">
      <c r="A23" s="743" t="s">
        <v>247</v>
      </c>
      <c r="B23" s="730">
        <v>25442</v>
      </c>
      <c r="C23" s="94">
        <v>25182</v>
      </c>
      <c r="D23" s="499">
        <f t="shared" ref="D23:D32" si="7">C23-B23</f>
        <v>-260</v>
      </c>
      <c r="E23" s="498">
        <f t="shared" ref="E23:E32" si="8">C23/B23*100</f>
        <v>98.978067761968404</v>
      </c>
      <c r="F23" s="501">
        <v>23092</v>
      </c>
      <c r="G23" s="500">
        <v>20138</v>
      </c>
      <c r="H23" s="499">
        <f t="shared" ref="H23:H32" si="9">G23-F23</f>
        <v>-2954</v>
      </c>
      <c r="I23" s="498">
        <f t="shared" ref="I23:I32" si="10">G23/F23*100</f>
        <v>87.207690975229511</v>
      </c>
      <c r="J23" s="468">
        <f t="shared" ref="J23:J32" si="11">C23/$C$10*100</f>
        <v>15.141238861430786</v>
      </c>
      <c r="K23" s="467"/>
      <c r="L23" s="467"/>
      <c r="M23" s="466"/>
      <c r="N23" s="465">
        <f t="shared" ref="N23:N32" si="12">F23/$F$10*100</f>
        <v>15.037966110525014</v>
      </c>
      <c r="O23" s="464">
        <f t="shared" ref="O23:O32" si="13">G23/$G$10*100</f>
        <v>13.596559337253817</v>
      </c>
      <c r="P23" s="449"/>
    </row>
    <row r="24" spans="1:16">
      <c r="A24" s="463" t="s">
        <v>248</v>
      </c>
      <c r="B24" s="731">
        <v>44191</v>
      </c>
      <c r="C24" s="61">
        <v>46615</v>
      </c>
      <c r="D24" s="456">
        <f t="shared" si="7"/>
        <v>2424</v>
      </c>
      <c r="E24" s="455">
        <f t="shared" si="8"/>
        <v>105.48527980810572</v>
      </c>
      <c r="F24" s="458">
        <v>45500</v>
      </c>
      <c r="G24" s="462">
        <v>45301</v>
      </c>
      <c r="H24" s="456">
        <f t="shared" si="9"/>
        <v>-199</v>
      </c>
      <c r="I24" s="455">
        <f t="shared" si="10"/>
        <v>99.562637362637361</v>
      </c>
      <c r="J24" s="454">
        <f t="shared" si="11"/>
        <v>28.028307899515376</v>
      </c>
      <c r="K24" s="453"/>
      <c r="L24" s="453"/>
      <c r="M24" s="452"/>
      <c r="N24" s="451">
        <f t="shared" si="12"/>
        <v>29.630497922609045</v>
      </c>
      <c r="O24" s="450">
        <f t="shared" si="13"/>
        <v>30.58584440048342</v>
      </c>
      <c r="P24" s="449"/>
    </row>
    <row r="25" spans="1:16" ht="17.25" customHeight="1">
      <c r="A25" s="459" t="s">
        <v>249</v>
      </c>
      <c r="B25" s="731">
        <v>48237</v>
      </c>
      <c r="C25" s="61">
        <v>51227</v>
      </c>
      <c r="D25" s="456">
        <f t="shared" si="7"/>
        <v>2990</v>
      </c>
      <c r="E25" s="455">
        <f t="shared" si="8"/>
        <v>106.19856127039409</v>
      </c>
      <c r="F25" s="458">
        <v>48006</v>
      </c>
      <c r="G25" s="462">
        <v>46553</v>
      </c>
      <c r="H25" s="456">
        <f t="shared" si="9"/>
        <v>-1453</v>
      </c>
      <c r="I25" s="455">
        <f t="shared" si="10"/>
        <v>96.973295004791069</v>
      </c>
      <c r="J25" s="454">
        <f t="shared" si="11"/>
        <v>30.801375711004486</v>
      </c>
      <c r="K25" s="453"/>
      <c r="L25" s="453"/>
      <c r="M25" s="452"/>
      <c r="N25" s="451">
        <f t="shared" si="12"/>
        <v>31.262454577423515</v>
      </c>
      <c r="O25" s="450">
        <f t="shared" si="13"/>
        <v>31.431156362457884</v>
      </c>
      <c r="P25" s="449"/>
    </row>
    <row r="26" spans="1:16" ht="17.25" customHeight="1">
      <c r="A26" s="459" t="s">
        <v>121</v>
      </c>
      <c r="B26" s="731">
        <v>73539</v>
      </c>
      <c r="C26" s="61">
        <v>76822</v>
      </c>
      <c r="D26" s="456">
        <f t="shared" si="7"/>
        <v>3283</v>
      </c>
      <c r="E26" s="455">
        <f t="shared" si="8"/>
        <v>104.46429785555964</v>
      </c>
      <c r="F26" s="458">
        <v>77926</v>
      </c>
      <c r="G26" s="462">
        <v>78077</v>
      </c>
      <c r="H26" s="456">
        <f t="shared" si="9"/>
        <v>151</v>
      </c>
      <c r="I26" s="455">
        <f t="shared" si="10"/>
        <v>100.19377358006314</v>
      </c>
      <c r="J26" s="454">
        <f t="shared" si="11"/>
        <v>46.190940029101583</v>
      </c>
      <c r="K26" s="453"/>
      <c r="L26" s="453"/>
      <c r="M26" s="452"/>
      <c r="N26" s="451">
        <f t="shared" si="12"/>
        <v>50.746949035543579</v>
      </c>
      <c r="O26" s="450">
        <f t="shared" si="13"/>
        <v>52.715193334728681</v>
      </c>
      <c r="P26" s="449"/>
    </row>
    <row r="27" spans="1:16" ht="18.75" customHeight="1">
      <c r="A27" s="463" t="s">
        <v>250</v>
      </c>
      <c r="B27" s="731">
        <v>18219</v>
      </c>
      <c r="C27" s="61">
        <v>19698</v>
      </c>
      <c r="D27" s="456">
        <f t="shared" si="7"/>
        <v>1479</v>
      </c>
      <c r="E27" s="455">
        <f t="shared" si="8"/>
        <v>108.11789889675613</v>
      </c>
      <c r="F27" s="458">
        <v>18992</v>
      </c>
      <c r="G27" s="462">
        <v>18696</v>
      </c>
      <c r="H27" s="456">
        <f t="shared" si="9"/>
        <v>-296</v>
      </c>
      <c r="I27" s="455">
        <f t="shared" si="10"/>
        <v>98.441449031171018</v>
      </c>
      <c r="J27" s="454">
        <f t="shared" si="11"/>
        <v>11.843861611169235</v>
      </c>
      <c r="K27" s="453"/>
      <c r="L27" s="453"/>
      <c r="M27" s="452"/>
      <c r="N27" s="451">
        <f t="shared" si="12"/>
        <v>12.367965198817386</v>
      </c>
      <c r="O27" s="450">
        <f t="shared" si="13"/>
        <v>12.622965208526038</v>
      </c>
      <c r="P27" s="449"/>
    </row>
    <row r="28" spans="1:16" ht="24">
      <c r="A28" s="459" t="s">
        <v>48</v>
      </c>
      <c r="B28" s="731">
        <v>15778</v>
      </c>
      <c r="C28" s="61">
        <v>16495</v>
      </c>
      <c r="D28" s="456">
        <f t="shared" si="7"/>
        <v>717</v>
      </c>
      <c r="E28" s="455">
        <f t="shared" si="8"/>
        <v>104.54430219292685</v>
      </c>
      <c r="F28" s="458">
        <v>16312</v>
      </c>
      <c r="G28" s="457">
        <v>16047</v>
      </c>
      <c r="H28" s="456">
        <f t="shared" si="9"/>
        <v>-265</v>
      </c>
      <c r="I28" s="455">
        <f t="shared" si="10"/>
        <v>98.375429131927419</v>
      </c>
      <c r="J28" s="454">
        <f t="shared" si="11"/>
        <v>9.9179864593479792</v>
      </c>
      <c r="K28" s="453"/>
      <c r="L28" s="453"/>
      <c r="M28" s="452"/>
      <c r="N28" s="451">
        <f t="shared" si="12"/>
        <v>10.622696310188983</v>
      </c>
      <c r="O28" s="450">
        <f t="shared" si="13"/>
        <v>10.834441736265369</v>
      </c>
      <c r="P28" s="449"/>
    </row>
    <row r="29" spans="1:16" ht="19.5" customHeight="1">
      <c r="A29" s="459" t="s">
        <v>47</v>
      </c>
      <c r="B29" s="731">
        <v>29473</v>
      </c>
      <c r="C29" s="61">
        <v>29473</v>
      </c>
      <c r="D29" s="456">
        <f t="shared" si="7"/>
        <v>0</v>
      </c>
      <c r="E29" s="455">
        <f t="shared" si="8"/>
        <v>100</v>
      </c>
      <c r="F29" s="458">
        <v>28174</v>
      </c>
      <c r="G29" s="457">
        <v>25841</v>
      </c>
      <c r="H29" s="456">
        <f t="shared" si="9"/>
        <v>-2333</v>
      </c>
      <c r="I29" s="455">
        <f t="shared" si="10"/>
        <v>91.719315681124442</v>
      </c>
      <c r="J29" s="454">
        <f t="shared" si="11"/>
        <v>17.721298267133253</v>
      </c>
      <c r="K29" s="461"/>
      <c r="L29" s="461"/>
      <c r="M29" s="460"/>
      <c r="N29" s="451">
        <f t="shared" si="12"/>
        <v>18.347464801573345</v>
      </c>
      <c r="O29" s="450">
        <f t="shared" si="13"/>
        <v>17.447049847749323</v>
      </c>
      <c r="P29" s="449"/>
    </row>
    <row r="30" spans="1:16" ht="15.75" customHeight="1">
      <c r="A30" s="459" t="s">
        <v>46</v>
      </c>
      <c r="B30" s="731">
        <v>92605</v>
      </c>
      <c r="C30" s="61">
        <v>98740</v>
      </c>
      <c r="D30" s="456">
        <f t="shared" si="7"/>
        <v>6135</v>
      </c>
      <c r="E30" s="455">
        <f t="shared" si="8"/>
        <v>106.62491226175692</v>
      </c>
      <c r="F30" s="458">
        <v>89789</v>
      </c>
      <c r="G30" s="457">
        <v>87545</v>
      </c>
      <c r="H30" s="456">
        <f t="shared" si="9"/>
        <v>-2244</v>
      </c>
      <c r="I30" s="455">
        <f t="shared" si="10"/>
        <v>97.50080744857388</v>
      </c>
      <c r="J30" s="454">
        <f t="shared" si="11"/>
        <v>59.369626128888733</v>
      </c>
      <c r="K30" s="453"/>
      <c r="L30" s="453"/>
      <c r="M30" s="452"/>
      <c r="N30" s="451">
        <f t="shared" si="12"/>
        <v>58.472368746662497</v>
      </c>
      <c r="O30" s="450">
        <f t="shared" si="13"/>
        <v>59.107696254835894</v>
      </c>
      <c r="P30" s="449"/>
    </row>
    <row r="31" spans="1:16" ht="24">
      <c r="A31" s="459" t="s">
        <v>45</v>
      </c>
      <c r="B31" s="731">
        <v>3558</v>
      </c>
      <c r="C31" s="61">
        <v>3922</v>
      </c>
      <c r="D31" s="456">
        <f t="shared" si="7"/>
        <v>364</v>
      </c>
      <c r="E31" s="455">
        <f t="shared" si="8"/>
        <v>110.23046655424396</v>
      </c>
      <c r="F31" s="458">
        <v>3748</v>
      </c>
      <c r="G31" s="457">
        <v>3933</v>
      </c>
      <c r="H31" s="456">
        <f t="shared" si="9"/>
        <v>185</v>
      </c>
      <c r="I31" s="455">
        <f t="shared" si="10"/>
        <v>104.93596584845251</v>
      </c>
      <c r="J31" s="454">
        <f t="shared" si="11"/>
        <v>2.3581899298916507</v>
      </c>
      <c r="K31" s="453"/>
      <c r="L31" s="453"/>
      <c r="M31" s="452"/>
      <c r="N31" s="451">
        <f t="shared" si="12"/>
        <v>2.4407715651415098</v>
      </c>
      <c r="O31" s="450">
        <f t="shared" si="13"/>
        <v>2.6554408517935872</v>
      </c>
      <c r="P31" s="449"/>
    </row>
    <row r="32" spans="1:16" ht="21.75" customHeight="1" thickBot="1">
      <c r="A32" s="448" t="s">
        <v>70</v>
      </c>
      <c r="B32" s="734">
        <v>11066</v>
      </c>
      <c r="C32" s="395">
        <v>11342</v>
      </c>
      <c r="D32" s="445">
        <f t="shared" si="7"/>
        <v>276</v>
      </c>
      <c r="E32" s="444">
        <f t="shared" si="8"/>
        <v>102.49412615217783</v>
      </c>
      <c r="F32" s="447">
        <v>11168</v>
      </c>
      <c r="G32" s="446">
        <v>11142</v>
      </c>
      <c r="H32" s="445">
        <f t="shared" si="9"/>
        <v>-26</v>
      </c>
      <c r="I32" s="444">
        <f t="shared" si="10"/>
        <v>99.76719197707736</v>
      </c>
      <c r="J32" s="443">
        <f t="shared" si="11"/>
        <v>6.8196303377947745</v>
      </c>
      <c r="K32" s="442"/>
      <c r="L32" s="442"/>
      <c r="M32" s="442"/>
      <c r="N32" s="441">
        <f t="shared" si="12"/>
        <v>7.272821995597754</v>
      </c>
      <c r="O32" s="440">
        <f t="shared" si="13"/>
        <v>7.5227363261337779</v>
      </c>
    </row>
    <row r="33" spans="1:3" ht="9" customHeight="1" thickTop="1">
      <c r="B33" s="741"/>
    </row>
    <row r="34" spans="1:3">
      <c r="A34" s="439" t="s">
        <v>38</v>
      </c>
      <c r="B34" s="742"/>
      <c r="C34" s="439"/>
    </row>
    <row r="35" spans="1:3">
      <c r="B35" s="741"/>
    </row>
    <row r="36" spans="1:3">
      <c r="B36" s="741"/>
    </row>
    <row r="37" spans="1:3">
      <c r="B37" s="741"/>
    </row>
    <row r="38" spans="1:3">
      <c r="B38" s="741"/>
    </row>
    <row r="39" spans="1:3">
      <c r="B39" s="741"/>
    </row>
    <row r="40" spans="1:3">
      <c r="B40" s="741"/>
    </row>
    <row r="41" spans="1:3">
      <c r="B41" s="741"/>
    </row>
    <row r="42" spans="1:3">
      <c r="B42" s="741"/>
    </row>
    <row r="43" spans="1:3">
      <c r="B43" s="741"/>
    </row>
    <row r="44" spans="1:3">
      <c r="B44" s="741"/>
    </row>
    <row r="45" spans="1:3">
      <c r="B45" s="741"/>
    </row>
  </sheetData>
  <mergeCells count="14">
    <mergeCell ref="J1:O1"/>
    <mergeCell ref="A2:I2"/>
    <mergeCell ref="A3:I3"/>
    <mergeCell ref="A5:A9"/>
    <mergeCell ref="B5:E5"/>
    <mergeCell ref="F5:I5"/>
    <mergeCell ref="J5:O5"/>
    <mergeCell ref="B6:C8"/>
    <mergeCell ref="D6:D9"/>
    <mergeCell ref="E6:E9"/>
    <mergeCell ref="F6:G8"/>
    <mergeCell ref="H6:H9"/>
    <mergeCell ref="I6:I9"/>
    <mergeCell ref="J6:O8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2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47"/>
  <sheetViews>
    <sheetView showGridLines="0" tabSelected="1" zoomScaleNormal="100" workbookViewId="0">
      <selection activeCell="L16" sqref="L16"/>
    </sheetView>
  </sheetViews>
  <sheetFormatPr defaultRowHeight="12.75"/>
  <cols>
    <col min="1" max="2" width="4.5703125" customWidth="1"/>
    <col min="3" max="3" width="43.140625" customWidth="1"/>
    <col min="4" max="4" width="12.42578125" customWidth="1"/>
    <col min="5" max="5" width="12.28515625" customWidth="1"/>
    <col min="6" max="6" width="12.7109375" customWidth="1"/>
    <col min="7" max="7" width="15" customWidth="1"/>
    <col min="8" max="8" width="14.42578125" customWidth="1"/>
  </cols>
  <sheetData>
    <row r="1" spans="1:8" ht="15.75">
      <c r="G1" s="105"/>
      <c r="H1" s="105" t="s">
        <v>71</v>
      </c>
    </row>
    <row r="2" spans="1:8" ht="15">
      <c r="A2" s="781"/>
      <c r="B2" s="781"/>
      <c r="C2" s="781"/>
      <c r="D2" s="781"/>
      <c r="E2" s="781"/>
    </row>
    <row r="3" spans="1:8" ht="30" customHeight="1">
      <c r="A3" s="893" t="s">
        <v>355</v>
      </c>
      <c r="B3" s="893"/>
      <c r="C3" s="893"/>
      <c r="D3" s="893"/>
      <c r="E3" s="893"/>
      <c r="F3" s="893"/>
      <c r="G3" s="893"/>
      <c r="H3" s="106"/>
    </row>
    <row r="4" spans="1:8" ht="9.75" customHeight="1" thickBot="1">
      <c r="A4" s="894"/>
      <c r="B4" s="894"/>
      <c r="C4" s="894"/>
      <c r="D4" s="894"/>
      <c r="E4" s="894"/>
    </row>
    <row r="5" spans="1:8" ht="12.75" customHeight="1">
      <c r="A5" s="895" t="s">
        <v>72</v>
      </c>
      <c r="B5" s="896"/>
      <c r="C5" s="896"/>
      <c r="D5" s="878" t="s">
        <v>345</v>
      </c>
      <c r="E5" s="900" t="s">
        <v>308</v>
      </c>
      <c r="F5" s="891" t="s">
        <v>346</v>
      </c>
      <c r="G5" s="887" t="s">
        <v>347</v>
      </c>
      <c r="H5" s="878" t="s">
        <v>336</v>
      </c>
    </row>
    <row r="6" spans="1:8" ht="12.75" customHeight="1">
      <c r="A6" s="897"/>
      <c r="B6" s="898"/>
      <c r="C6" s="898"/>
      <c r="D6" s="879"/>
      <c r="E6" s="901"/>
      <c r="F6" s="892"/>
      <c r="G6" s="888"/>
      <c r="H6" s="879"/>
    </row>
    <row r="7" spans="1:8" ht="12.75" customHeight="1">
      <c r="A7" s="897"/>
      <c r="B7" s="898"/>
      <c r="C7" s="898"/>
      <c r="D7" s="879"/>
      <c r="E7" s="901"/>
      <c r="F7" s="892"/>
      <c r="G7" s="888"/>
      <c r="H7" s="879"/>
    </row>
    <row r="8" spans="1:8" ht="39" customHeight="1" thickBot="1">
      <c r="A8" s="899"/>
      <c r="B8" s="898"/>
      <c r="C8" s="898"/>
      <c r="D8" s="879"/>
      <c r="E8" s="901"/>
      <c r="F8" s="892"/>
      <c r="G8" s="888"/>
      <c r="H8" s="879"/>
    </row>
    <row r="9" spans="1:8" ht="13.5" thickBot="1">
      <c r="A9" s="868" t="s">
        <v>73</v>
      </c>
      <c r="B9" s="880"/>
      <c r="C9" s="881"/>
      <c r="D9" s="593">
        <v>15938</v>
      </c>
      <c r="E9" s="593">
        <v>15563</v>
      </c>
      <c r="F9" s="594">
        <v>14088</v>
      </c>
      <c r="G9" s="593">
        <f t="shared" ref="G9:G46" si="0">F9-E9</f>
        <v>-1475</v>
      </c>
      <c r="H9" s="593">
        <f t="shared" ref="H9:H46" si="1">F9-D9</f>
        <v>-1850</v>
      </c>
    </row>
    <row r="10" spans="1:8">
      <c r="A10" s="882" t="s">
        <v>74</v>
      </c>
      <c r="B10" s="885" t="s">
        <v>75</v>
      </c>
      <c r="C10" s="886"/>
      <c r="D10" s="595">
        <v>7479</v>
      </c>
      <c r="E10" s="595">
        <v>7450</v>
      </c>
      <c r="F10" s="596">
        <v>6509</v>
      </c>
      <c r="G10" s="597">
        <f t="shared" si="0"/>
        <v>-941</v>
      </c>
      <c r="H10" s="595">
        <f t="shared" si="1"/>
        <v>-970</v>
      </c>
    </row>
    <row r="11" spans="1:8">
      <c r="A11" s="883"/>
      <c r="B11" s="857" t="s">
        <v>76</v>
      </c>
      <c r="C11" s="858"/>
      <c r="D11" s="598">
        <v>3015</v>
      </c>
      <c r="E11" s="598">
        <v>2553</v>
      </c>
      <c r="F11" s="599">
        <v>2520</v>
      </c>
      <c r="G11" s="600">
        <f t="shared" si="0"/>
        <v>-33</v>
      </c>
      <c r="H11" s="598">
        <f t="shared" si="1"/>
        <v>-495</v>
      </c>
    </row>
    <row r="12" spans="1:8">
      <c r="A12" s="883"/>
      <c r="B12" s="857" t="s">
        <v>77</v>
      </c>
      <c r="C12" s="858"/>
      <c r="D12" s="598">
        <v>12923</v>
      </c>
      <c r="E12" s="598">
        <v>13010</v>
      </c>
      <c r="F12" s="599">
        <v>11568</v>
      </c>
      <c r="G12" s="600">
        <f t="shared" si="0"/>
        <v>-1442</v>
      </c>
      <c r="H12" s="598">
        <f t="shared" si="1"/>
        <v>-1355</v>
      </c>
    </row>
    <row r="13" spans="1:8" ht="25.5" customHeight="1">
      <c r="A13" s="883"/>
      <c r="B13" s="857" t="s">
        <v>78</v>
      </c>
      <c r="C13" s="858"/>
      <c r="D13" s="598">
        <v>1377</v>
      </c>
      <c r="E13" s="598">
        <v>1335</v>
      </c>
      <c r="F13" s="599">
        <v>1251</v>
      </c>
      <c r="G13" s="600">
        <f t="shared" si="0"/>
        <v>-84</v>
      </c>
      <c r="H13" s="598">
        <f t="shared" si="1"/>
        <v>-126</v>
      </c>
    </row>
    <row r="14" spans="1:8">
      <c r="A14" s="883"/>
      <c r="B14" s="857" t="s">
        <v>79</v>
      </c>
      <c r="C14" s="858"/>
      <c r="D14" s="598">
        <v>13714</v>
      </c>
      <c r="E14" s="598">
        <v>13361</v>
      </c>
      <c r="F14" s="599">
        <v>12039</v>
      </c>
      <c r="G14" s="600">
        <f t="shared" si="0"/>
        <v>-1322</v>
      </c>
      <c r="H14" s="598">
        <f t="shared" si="1"/>
        <v>-1675</v>
      </c>
    </row>
    <row r="15" spans="1:8">
      <c r="A15" s="883"/>
      <c r="B15" s="857" t="s">
        <v>80</v>
      </c>
      <c r="C15" s="858"/>
      <c r="D15" s="598">
        <v>837</v>
      </c>
      <c r="E15" s="598">
        <v>703</v>
      </c>
      <c r="F15" s="599">
        <v>697</v>
      </c>
      <c r="G15" s="600">
        <f t="shared" si="0"/>
        <v>-6</v>
      </c>
      <c r="H15" s="598">
        <f t="shared" si="1"/>
        <v>-140</v>
      </c>
    </row>
    <row r="16" spans="1:8">
      <c r="A16" s="883"/>
      <c r="B16" s="857" t="s">
        <v>81</v>
      </c>
      <c r="C16" s="858"/>
      <c r="D16" s="598">
        <v>62</v>
      </c>
      <c r="E16" s="598">
        <v>35</v>
      </c>
      <c r="F16" s="599">
        <v>42</v>
      </c>
      <c r="G16" s="600">
        <f t="shared" si="0"/>
        <v>7</v>
      </c>
      <c r="H16" s="598">
        <f t="shared" si="1"/>
        <v>-20</v>
      </c>
    </row>
    <row r="17" spans="1:8">
      <c r="A17" s="883"/>
      <c r="B17" s="857" t="s">
        <v>82</v>
      </c>
      <c r="C17" s="858"/>
      <c r="D17" s="598">
        <v>16</v>
      </c>
      <c r="E17" s="598">
        <v>48</v>
      </c>
      <c r="F17" s="599">
        <v>120</v>
      </c>
      <c r="G17" s="600">
        <f t="shared" si="0"/>
        <v>72</v>
      </c>
      <c r="H17" s="598">
        <f t="shared" si="1"/>
        <v>104</v>
      </c>
    </row>
    <row r="18" spans="1:8">
      <c r="A18" s="883"/>
      <c r="B18" s="857" t="s">
        <v>83</v>
      </c>
      <c r="C18" s="858"/>
      <c r="D18" s="598">
        <v>368</v>
      </c>
      <c r="E18" s="598">
        <v>652</v>
      </c>
      <c r="F18" s="599">
        <v>472</v>
      </c>
      <c r="G18" s="600">
        <f t="shared" si="0"/>
        <v>-180</v>
      </c>
      <c r="H18" s="598">
        <f t="shared" si="1"/>
        <v>104</v>
      </c>
    </row>
    <row r="19" spans="1:8">
      <c r="A19" s="883"/>
      <c r="B19" s="857" t="s">
        <v>84</v>
      </c>
      <c r="C19" s="858"/>
      <c r="D19" s="598">
        <v>0</v>
      </c>
      <c r="E19" s="598">
        <v>0</v>
      </c>
      <c r="F19" s="599">
        <v>0</v>
      </c>
      <c r="G19" s="600">
        <f t="shared" si="0"/>
        <v>0</v>
      </c>
      <c r="H19" s="598">
        <f t="shared" si="1"/>
        <v>0</v>
      </c>
    </row>
    <row r="20" spans="1:8">
      <c r="A20" s="883"/>
      <c r="B20" s="857" t="s">
        <v>85</v>
      </c>
      <c r="C20" s="858"/>
      <c r="D20" s="598">
        <v>283</v>
      </c>
      <c r="E20" s="598">
        <v>231</v>
      </c>
      <c r="F20" s="599">
        <v>437</v>
      </c>
      <c r="G20" s="600">
        <f t="shared" si="0"/>
        <v>206</v>
      </c>
      <c r="H20" s="598">
        <f t="shared" si="1"/>
        <v>154</v>
      </c>
    </row>
    <row r="21" spans="1:8">
      <c r="A21" s="883"/>
      <c r="B21" s="857" t="s">
        <v>86</v>
      </c>
      <c r="C21" s="858"/>
      <c r="D21" s="598">
        <v>84</v>
      </c>
      <c r="E21" s="598">
        <v>71</v>
      </c>
      <c r="F21" s="599">
        <v>70</v>
      </c>
      <c r="G21" s="600">
        <f t="shared" si="0"/>
        <v>-1</v>
      </c>
      <c r="H21" s="598">
        <f t="shared" si="1"/>
        <v>-14</v>
      </c>
    </row>
    <row r="22" spans="1:8" ht="30.75" customHeight="1" thickBot="1">
      <c r="A22" s="884"/>
      <c r="B22" s="889" t="s">
        <v>87</v>
      </c>
      <c r="C22" s="890"/>
      <c r="D22" s="601">
        <v>11</v>
      </c>
      <c r="E22" s="601">
        <v>21</v>
      </c>
      <c r="F22" s="602">
        <v>15</v>
      </c>
      <c r="G22" s="603">
        <f t="shared" si="0"/>
        <v>-6</v>
      </c>
      <c r="H22" s="604">
        <f t="shared" si="1"/>
        <v>4</v>
      </c>
    </row>
    <row r="23" spans="1:8" ht="16.5" customHeight="1" thickBot="1">
      <c r="A23" s="868" t="s">
        <v>88</v>
      </c>
      <c r="B23" s="869"/>
      <c r="C23" s="870"/>
      <c r="D23" s="605">
        <v>20629</v>
      </c>
      <c r="E23" s="605">
        <v>20736</v>
      </c>
      <c r="F23" s="606">
        <v>21314</v>
      </c>
      <c r="G23" s="607">
        <f t="shared" si="0"/>
        <v>578</v>
      </c>
      <c r="H23" s="593">
        <f t="shared" si="1"/>
        <v>685</v>
      </c>
    </row>
    <row r="24" spans="1:8" ht="13.5" thickBot="1">
      <c r="A24" s="861" t="s">
        <v>89</v>
      </c>
      <c r="B24" s="863" t="s">
        <v>90</v>
      </c>
      <c r="C24" s="864"/>
      <c r="D24" s="608">
        <v>9000</v>
      </c>
      <c r="E24" s="608">
        <v>8590</v>
      </c>
      <c r="F24" s="609">
        <v>9631</v>
      </c>
      <c r="G24" s="610">
        <f t="shared" si="0"/>
        <v>1041</v>
      </c>
      <c r="H24" s="608">
        <f t="shared" si="1"/>
        <v>631</v>
      </c>
    </row>
    <row r="25" spans="1:8" ht="12.75" customHeight="1">
      <c r="A25" s="862"/>
      <c r="B25" s="871" t="s">
        <v>92</v>
      </c>
      <c r="C25" s="872"/>
      <c r="D25" s="611">
        <v>7742</v>
      </c>
      <c r="E25" s="611">
        <v>7719</v>
      </c>
      <c r="F25" s="612">
        <v>8257</v>
      </c>
      <c r="G25" s="613">
        <f t="shared" si="0"/>
        <v>538</v>
      </c>
      <c r="H25" s="611">
        <f t="shared" si="1"/>
        <v>515</v>
      </c>
    </row>
    <row r="26" spans="1:8">
      <c r="A26" s="862"/>
      <c r="B26" s="873" t="s">
        <v>93</v>
      </c>
      <c r="C26" s="874"/>
      <c r="D26" s="595">
        <v>877</v>
      </c>
      <c r="E26" s="595">
        <v>925</v>
      </c>
      <c r="F26" s="596">
        <v>989</v>
      </c>
      <c r="G26" s="600">
        <f t="shared" si="0"/>
        <v>64</v>
      </c>
      <c r="H26" s="598">
        <f t="shared" si="1"/>
        <v>112</v>
      </c>
    </row>
    <row r="27" spans="1:8">
      <c r="A27" s="862"/>
      <c r="B27" s="875" t="s">
        <v>94</v>
      </c>
      <c r="C27" s="876"/>
      <c r="D27" s="595">
        <v>1258</v>
      </c>
      <c r="E27" s="595">
        <v>871</v>
      </c>
      <c r="F27" s="596">
        <v>1374</v>
      </c>
      <c r="G27" s="600">
        <f t="shared" si="0"/>
        <v>503</v>
      </c>
      <c r="H27" s="598">
        <f t="shared" si="1"/>
        <v>116</v>
      </c>
    </row>
    <row r="28" spans="1:8">
      <c r="A28" s="862"/>
      <c r="B28" s="382"/>
      <c r="C28" s="690" t="s">
        <v>95</v>
      </c>
      <c r="D28" s="598">
        <v>218</v>
      </c>
      <c r="E28" s="598">
        <v>267</v>
      </c>
      <c r="F28" s="599">
        <v>280</v>
      </c>
      <c r="G28" s="600">
        <f t="shared" si="0"/>
        <v>13</v>
      </c>
      <c r="H28" s="598">
        <f t="shared" si="1"/>
        <v>62</v>
      </c>
    </row>
    <row r="29" spans="1:8">
      <c r="A29" s="862"/>
      <c r="B29" s="877" t="s">
        <v>91</v>
      </c>
      <c r="C29" s="691" t="s">
        <v>96</v>
      </c>
      <c r="D29" s="598">
        <v>455</v>
      </c>
      <c r="E29" s="598">
        <v>213</v>
      </c>
      <c r="F29" s="599">
        <v>452</v>
      </c>
      <c r="G29" s="600">
        <f t="shared" si="0"/>
        <v>239</v>
      </c>
      <c r="H29" s="598">
        <f t="shared" si="1"/>
        <v>-3</v>
      </c>
    </row>
    <row r="30" spans="1:8" ht="25.5">
      <c r="A30" s="862"/>
      <c r="B30" s="877"/>
      <c r="C30" s="692" t="s">
        <v>97</v>
      </c>
      <c r="D30" s="614">
        <v>351</v>
      </c>
      <c r="E30" s="614">
        <v>270</v>
      </c>
      <c r="F30" s="615">
        <v>424</v>
      </c>
      <c r="G30" s="600">
        <f t="shared" si="0"/>
        <v>154</v>
      </c>
      <c r="H30" s="598">
        <f t="shared" si="1"/>
        <v>73</v>
      </c>
    </row>
    <row r="31" spans="1:8" ht="28.5" customHeight="1" thickBot="1">
      <c r="A31" s="862"/>
      <c r="B31" s="877"/>
      <c r="C31" s="692" t="s">
        <v>98</v>
      </c>
      <c r="D31" s="614">
        <v>194</v>
      </c>
      <c r="E31" s="614">
        <v>105</v>
      </c>
      <c r="F31" s="615">
        <v>200</v>
      </c>
      <c r="G31" s="600">
        <f t="shared" ref="G31" si="2">F31-E31</f>
        <v>95</v>
      </c>
      <c r="H31" s="598">
        <f t="shared" ref="H31" si="3">F31-D31</f>
        <v>6</v>
      </c>
    </row>
    <row r="32" spans="1:8">
      <c r="A32" s="862"/>
      <c r="B32" s="865" t="s">
        <v>99</v>
      </c>
      <c r="C32" s="866"/>
      <c r="D32" s="616">
        <v>557</v>
      </c>
      <c r="E32" s="617">
        <v>388</v>
      </c>
      <c r="F32" s="618">
        <v>507</v>
      </c>
      <c r="G32" s="613">
        <f t="shared" si="0"/>
        <v>119</v>
      </c>
      <c r="H32" s="611">
        <f t="shared" si="1"/>
        <v>-50</v>
      </c>
    </row>
    <row r="33" spans="1:8">
      <c r="A33" s="862"/>
      <c r="B33" s="857" t="s">
        <v>100</v>
      </c>
      <c r="C33" s="858"/>
      <c r="D33" s="598">
        <v>2280</v>
      </c>
      <c r="E33" s="619">
        <v>2656</v>
      </c>
      <c r="F33" s="599">
        <v>2230</v>
      </c>
      <c r="G33" s="600">
        <f t="shared" si="0"/>
        <v>-426</v>
      </c>
      <c r="H33" s="598">
        <f t="shared" si="1"/>
        <v>-50</v>
      </c>
    </row>
    <row r="34" spans="1:8">
      <c r="A34" s="862"/>
      <c r="B34" s="857" t="s">
        <v>101</v>
      </c>
      <c r="C34" s="858"/>
      <c r="D34" s="598">
        <v>0</v>
      </c>
      <c r="E34" s="619">
        <v>0</v>
      </c>
      <c r="F34" s="599">
        <v>0</v>
      </c>
      <c r="G34" s="600">
        <f t="shared" si="0"/>
        <v>0</v>
      </c>
      <c r="H34" s="598">
        <f t="shared" si="1"/>
        <v>0</v>
      </c>
    </row>
    <row r="35" spans="1:8">
      <c r="A35" s="862"/>
      <c r="B35" s="857" t="s">
        <v>102</v>
      </c>
      <c r="C35" s="858"/>
      <c r="D35" s="620">
        <v>825</v>
      </c>
      <c r="E35" s="621">
        <v>704</v>
      </c>
      <c r="F35" s="622">
        <v>604</v>
      </c>
      <c r="G35" s="600">
        <f t="shared" si="0"/>
        <v>-100</v>
      </c>
      <c r="H35" s="598">
        <f t="shared" si="1"/>
        <v>-221</v>
      </c>
    </row>
    <row r="36" spans="1:8">
      <c r="A36" s="862"/>
      <c r="B36" s="857" t="s">
        <v>103</v>
      </c>
      <c r="C36" s="867"/>
      <c r="D36" s="598">
        <v>5240</v>
      </c>
      <c r="E36" s="619">
        <v>5405</v>
      </c>
      <c r="F36" s="599">
        <v>5390</v>
      </c>
      <c r="G36" s="600">
        <f t="shared" si="0"/>
        <v>-15</v>
      </c>
      <c r="H36" s="598">
        <f t="shared" si="1"/>
        <v>150</v>
      </c>
    </row>
    <row r="37" spans="1:8" ht="42" customHeight="1">
      <c r="A37" s="862"/>
      <c r="B37" s="857" t="s">
        <v>104</v>
      </c>
      <c r="C37" s="858"/>
      <c r="D37" s="620">
        <v>313</v>
      </c>
      <c r="E37" s="621">
        <v>371</v>
      </c>
      <c r="F37" s="622">
        <v>369</v>
      </c>
      <c r="G37" s="600">
        <f t="shared" si="0"/>
        <v>-2</v>
      </c>
      <c r="H37" s="598">
        <f t="shared" si="1"/>
        <v>56</v>
      </c>
    </row>
    <row r="38" spans="1:8">
      <c r="A38" s="862"/>
      <c r="B38" s="857" t="s">
        <v>105</v>
      </c>
      <c r="C38" s="858"/>
      <c r="D38" s="598">
        <v>1268</v>
      </c>
      <c r="E38" s="619">
        <v>1483</v>
      </c>
      <c r="F38" s="599">
        <v>1500</v>
      </c>
      <c r="G38" s="600">
        <f t="shared" si="0"/>
        <v>17</v>
      </c>
      <c r="H38" s="598">
        <f t="shared" si="1"/>
        <v>232</v>
      </c>
    </row>
    <row r="39" spans="1:8">
      <c r="A39" s="862"/>
      <c r="B39" s="857" t="s">
        <v>106</v>
      </c>
      <c r="C39" s="858"/>
      <c r="D39" s="598">
        <v>2</v>
      </c>
      <c r="E39" s="619">
        <v>13</v>
      </c>
      <c r="F39" s="599">
        <v>5</v>
      </c>
      <c r="G39" s="600">
        <f t="shared" si="0"/>
        <v>-8</v>
      </c>
      <c r="H39" s="598">
        <f t="shared" si="1"/>
        <v>3</v>
      </c>
    </row>
    <row r="40" spans="1:8">
      <c r="A40" s="862"/>
      <c r="B40" s="857" t="s">
        <v>107</v>
      </c>
      <c r="C40" s="858"/>
      <c r="D40" s="598">
        <v>86</v>
      </c>
      <c r="E40" s="619">
        <v>86</v>
      </c>
      <c r="F40" s="599">
        <v>79</v>
      </c>
      <c r="G40" s="600">
        <f t="shared" si="0"/>
        <v>-7</v>
      </c>
      <c r="H40" s="598">
        <f t="shared" si="1"/>
        <v>-7</v>
      </c>
    </row>
    <row r="41" spans="1:8">
      <c r="A41" s="862"/>
      <c r="B41" s="857" t="s">
        <v>108</v>
      </c>
      <c r="C41" s="858"/>
      <c r="D41" s="620">
        <v>154</v>
      </c>
      <c r="E41" s="621">
        <v>146</v>
      </c>
      <c r="F41" s="622">
        <v>184</v>
      </c>
      <c r="G41" s="600">
        <f t="shared" si="0"/>
        <v>38</v>
      </c>
      <c r="H41" s="598">
        <f t="shared" si="1"/>
        <v>30</v>
      </c>
    </row>
    <row r="42" spans="1:8">
      <c r="A42" s="862"/>
      <c r="B42" s="857" t="s">
        <v>109</v>
      </c>
      <c r="C42" s="858"/>
      <c r="D42" s="598">
        <v>235</v>
      </c>
      <c r="E42" s="619">
        <v>207</v>
      </c>
      <c r="F42" s="599">
        <v>198</v>
      </c>
      <c r="G42" s="600">
        <f t="shared" si="0"/>
        <v>-9</v>
      </c>
      <c r="H42" s="598">
        <f t="shared" si="1"/>
        <v>-37</v>
      </c>
    </row>
    <row r="43" spans="1:8" ht="13.5" thickBot="1">
      <c r="A43" s="862"/>
      <c r="B43" s="859" t="s">
        <v>110</v>
      </c>
      <c r="C43" s="860"/>
      <c r="D43" s="604">
        <v>561</v>
      </c>
      <c r="E43" s="623">
        <v>624</v>
      </c>
      <c r="F43" s="624">
        <v>514</v>
      </c>
      <c r="G43" s="625">
        <f t="shared" si="0"/>
        <v>-110</v>
      </c>
      <c r="H43" s="604">
        <f t="shared" si="1"/>
        <v>-47</v>
      </c>
    </row>
    <row r="44" spans="1:8" ht="13.5" thickBot="1">
      <c r="A44" s="848" t="s">
        <v>111</v>
      </c>
      <c r="B44" s="849"/>
      <c r="C44" s="850"/>
      <c r="D44" s="630">
        <v>166314</v>
      </c>
      <c r="E44" s="631">
        <v>155337</v>
      </c>
      <c r="F44" s="632">
        <v>148111</v>
      </c>
      <c r="G44" s="593">
        <f t="shared" si="0"/>
        <v>-7226</v>
      </c>
      <c r="H44" s="593">
        <f t="shared" si="1"/>
        <v>-18203</v>
      </c>
    </row>
    <row r="45" spans="1:8" ht="25.5" customHeight="1" thickBot="1">
      <c r="A45" s="851" t="s">
        <v>112</v>
      </c>
      <c r="B45" s="852"/>
      <c r="C45" s="853"/>
      <c r="D45" s="611">
        <v>6460</v>
      </c>
      <c r="E45" s="626">
        <v>9048</v>
      </c>
      <c r="F45" s="627">
        <v>8851</v>
      </c>
      <c r="G45" s="633">
        <f t="shared" si="0"/>
        <v>-197</v>
      </c>
      <c r="H45" s="611">
        <f t="shared" si="1"/>
        <v>2391</v>
      </c>
    </row>
    <row r="46" spans="1:8" ht="13.5" customHeight="1" thickBot="1">
      <c r="A46" s="854" t="s">
        <v>113</v>
      </c>
      <c r="B46" s="855"/>
      <c r="C46" s="856"/>
      <c r="D46" s="601">
        <v>3188</v>
      </c>
      <c r="E46" s="628">
        <v>4154</v>
      </c>
      <c r="F46" s="629">
        <v>3461</v>
      </c>
      <c r="G46" s="634">
        <f t="shared" si="0"/>
        <v>-693</v>
      </c>
      <c r="H46" s="601">
        <f t="shared" si="1"/>
        <v>273</v>
      </c>
    </row>
    <row r="47" spans="1:8">
      <c r="A47" s="109" t="s">
        <v>114</v>
      </c>
      <c r="B47" s="109"/>
      <c r="C47" s="109"/>
      <c r="D47" s="109"/>
    </row>
  </sheetData>
  <mergeCells count="46">
    <mergeCell ref="A2:E2"/>
    <mergeCell ref="A3:G3"/>
    <mergeCell ref="A4:E4"/>
    <mergeCell ref="A5:C8"/>
    <mergeCell ref="D5:D8"/>
    <mergeCell ref="E5:E8"/>
    <mergeCell ref="H5:H8"/>
    <mergeCell ref="A9:C9"/>
    <mergeCell ref="A10:A22"/>
    <mergeCell ref="B10:C10"/>
    <mergeCell ref="B11:C11"/>
    <mergeCell ref="G5:G8"/>
    <mergeCell ref="B21:C21"/>
    <mergeCell ref="B22:C22"/>
    <mergeCell ref="F5:F8"/>
    <mergeCell ref="B17:C17"/>
    <mergeCell ref="B18:C18"/>
    <mergeCell ref="B19:C19"/>
    <mergeCell ref="B20:C20"/>
    <mergeCell ref="B37:C37"/>
    <mergeCell ref="B12:C12"/>
    <mergeCell ref="B13:C13"/>
    <mergeCell ref="B14:C14"/>
    <mergeCell ref="B15:C15"/>
    <mergeCell ref="B16:C16"/>
    <mergeCell ref="A23:C23"/>
    <mergeCell ref="B25:C25"/>
    <mergeCell ref="B26:C26"/>
    <mergeCell ref="B27:C27"/>
    <mergeCell ref="B29:B31"/>
    <mergeCell ref="A44:C44"/>
    <mergeCell ref="A45:C45"/>
    <mergeCell ref="A46:C46"/>
    <mergeCell ref="B38:C38"/>
    <mergeCell ref="B39:C39"/>
    <mergeCell ref="B40:C40"/>
    <mergeCell ref="B41:C41"/>
    <mergeCell ref="B42:C42"/>
    <mergeCell ref="B43:C43"/>
    <mergeCell ref="A24:A43"/>
    <mergeCell ref="B24:C24"/>
    <mergeCell ref="B32:C32"/>
    <mergeCell ref="B33:C33"/>
    <mergeCell ref="B34:C34"/>
    <mergeCell ref="B35:C35"/>
    <mergeCell ref="B36:C36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F46"/>
  <sheetViews>
    <sheetView zoomScaleNormal="100" workbookViewId="0">
      <selection activeCell="R16" sqref="R16"/>
    </sheetView>
  </sheetViews>
  <sheetFormatPr defaultRowHeight="12.75"/>
  <cols>
    <col min="1" max="1" width="72.85546875" customWidth="1"/>
    <col min="2" max="2" width="9" customWidth="1"/>
    <col min="3" max="3" width="14.42578125" customWidth="1"/>
    <col min="4" max="4" width="15.28515625" customWidth="1"/>
    <col min="5" max="5" width="19.28515625" customWidth="1"/>
    <col min="6" max="6" width="16.140625" customWidth="1"/>
  </cols>
  <sheetData>
    <row r="1" spans="1:6">
      <c r="F1" s="110" t="s">
        <v>115</v>
      </c>
    </row>
    <row r="2" spans="1:6">
      <c r="F2" s="110"/>
    </row>
    <row r="3" spans="1:6" ht="27" customHeight="1">
      <c r="A3" s="905" t="s">
        <v>330</v>
      </c>
      <c r="B3" s="905"/>
      <c r="C3" s="905"/>
      <c r="D3" s="905"/>
      <c r="E3" s="905"/>
      <c r="F3" s="905"/>
    </row>
    <row r="4" spans="1:6" ht="13.5" thickBot="1"/>
    <row r="5" spans="1:6">
      <c r="A5" s="906" t="s">
        <v>72</v>
      </c>
      <c r="B5" s="878" t="s">
        <v>116</v>
      </c>
      <c r="C5" s="910" t="s">
        <v>331</v>
      </c>
      <c r="D5" s="910"/>
      <c r="E5" s="910"/>
      <c r="F5" s="911"/>
    </row>
    <row r="6" spans="1:6" ht="13.5" thickBot="1">
      <c r="A6" s="907"/>
      <c r="B6" s="909"/>
      <c r="C6" s="912"/>
      <c r="D6" s="912"/>
      <c r="E6" s="912"/>
      <c r="F6" s="913"/>
    </row>
    <row r="7" spans="1:6" ht="13.5" thickBot="1">
      <c r="A7" s="907"/>
      <c r="B7" s="909"/>
      <c r="C7" s="878" t="s">
        <v>117</v>
      </c>
      <c r="D7" s="914" t="s">
        <v>118</v>
      </c>
      <c r="E7" s="914"/>
      <c r="F7" s="915"/>
    </row>
    <row r="8" spans="1:6" ht="26.25" thickBot="1">
      <c r="A8" s="908"/>
      <c r="B8" s="909"/>
      <c r="C8" s="909"/>
      <c r="D8" s="107" t="s">
        <v>119</v>
      </c>
      <c r="E8" s="107" t="s">
        <v>120</v>
      </c>
      <c r="F8" s="111" t="s">
        <v>121</v>
      </c>
    </row>
    <row r="9" spans="1:6">
      <c r="A9" s="112"/>
      <c r="B9" s="113"/>
      <c r="C9" s="115"/>
      <c r="D9" s="114"/>
      <c r="E9" s="113"/>
      <c r="F9" s="115"/>
    </row>
    <row r="10" spans="1:6">
      <c r="A10" s="116" t="s">
        <v>122</v>
      </c>
      <c r="B10" s="128">
        <v>2013</v>
      </c>
      <c r="C10" s="119">
        <v>1258</v>
      </c>
      <c r="D10" s="118">
        <v>174</v>
      </c>
      <c r="E10" s="117">
        <v>397</v>
      </c>
      <c r="F10" s="119">
        <v>504</v>
      </c>
    </row>
    <row r="11" spans="1:6" ht="13.5" thickBot="1">
      <c r="A11" s="120"/>
      <c r="B11" s="136">
        <v>2014</v>
      </c>
      <c r="C11" s="119">
        <v>1374</v>
      </c>
      <c r="D11" s="118">
        <v>223</v>
      </c>
      <c r="E11" s="117">
        <v>441</v>
      </c>
      <c r="F11" s="119">
        <v>578</v>
      </c>
    </row>
    <row r="12" spans="1:6">
      <c r="A12" s="112"/>
      <c r="B12" s="113"/>
      <c r="C12" s="122"/>
      <c r="D12" s="121"/>
      <c r="E12" s="122"/>
      <c r="F12" s="121"/>
    </row>
    <row r="13" spans="1:6">
      <c r="A13" s="116" t="s">
        <v>123</v>
      </c>
      <c r="B13" s="128">
        <v>2013</v>
      </c>
      <c r="C13" s="118">
        <v>218</v>
      </c>
      <c r="D13" s="117">
        <v>50</v>
      </c>
      <c r="E13" s="118">
        <v>79</v>
      </c>
      <c r="F13" s="117">
        <v>94</v>
      </c>
    </row>
    <row r="14" spans="1:6" ht="13.5" thickBot="1">
      <c r="A14" s="123"/>
      <c r="B14" s="129">
        <v>2014</v>
      </c>
      <c r="C14" s="125">
        <v>280</v>
      </c>
      <c r="D14" s="124">
        <v>61</v>
      </c>
      <c r="E14" s="125">
        <v>118</v>
      </c>
      <c r="F14" s="124">
        <v>133</v>
      </c>
    </row>
    <row r="15" spans="1:6">
      <c r="A15" s="126"/>
      <c r="B15" s="127"/>
      <c r="C15" s="122"/>
      <c r="D15" s="121"/>
      <c r="E15" s="122"/>
      <c r="F15" s="121"/>
    </row>
    <row r="16" spans="1:6">
      <c r="A16" s="116" t="s">
        <v>124</v>
      </c>
      <c r="B16" s="128">
        <v>2013</v>
      </c>
      <c r="C16" s="118">
        <v>455</v>
      </c>
      <c r="D16" s="117">
        <v>21</v>
      </c>
      <c r="E16" s="118">
        <v>246</v>
      </c>
      <c r="F16" s="117">
        <v>256</v>
      </c>
    </row>
    <row r="17" spans="1:6" ht="13.5" thickBot="1">
      <c r="A17" s="123"/>
      <c r="B17" s="129">
        <v>2014</v>
      </c>
      <c r="C17" s="125">
        <v>452</v>
      </c>
      <c r="D17" s="124">
        <v>35</v>
      </c>
      <c r="E17" s="125">
        <v>251</v>
      </c>
      <c r="F17" s="124">
        <v>243</v>
      </c>
    </row>
    <row r="18" spans="1:6">
      <c r="A18" s="126"/>
      <c r="B18" s="127"/>
      <c r="C18" s="119"/>
      <c r="D18" s="117"/>
      <c r="E18" s="117"/>
      <c r="F18" s="119"/>
    </row>
    <row r="19" spans="1:6">
      <c r="A19" s="116" t="s">
        <v>125</v>
      </c>
      <c r="B19" s="128">
        <v>2013</v>
      </c>
      <c r="C19" s="119">
        <v>351</v>
      </c>
      <c r="D19" s="117">
        <v>54</v>
      </c>
      <c r="E19" s="117">
        <v>29</v>
      </c>
      <c r="F19" s="119">
        <v>84</v>
      </c>
    </row>
    <row r="20" spans="1:6">
      <c r="A20" s="123" t="s">
        <v>126</v>
      </c>
      <c r="B20" s="129">
        <v>2014</v>
      </c>
      <c r="C20" s="131">
        <v>424</v>
      </c>
      <c r="D20" s="130">
        <v>62</v>
      </c>
      <c r="E20" s="130">
        <v>37</v>
      </c>
      <c r="F20" s="131">
        <v>124</v>
      </c>
    </row>
    <row r="21" spans="1:6">
      <c r="A21" s="126"/>
      <c r="B21" s="127"/>
      <c r="C21" s="133"/>
      <c r="D21" s="132"/>
      <c r="E21" s="132"/>
      <c r="F21" s="133"/>
    </row>
    <row r="22" spans="1:6">
      <c r="A22" s="116" t="s">
        <v>127</v>
      </c>
      <c r="B22" s="128">
        <v>2013</v>
      </c>
      <c r="C22" s="119">
        <v>194</v>
      </c>
      <c r="D22" s="117">
        <v>46</v>
      </c>
      <c r="E22" s="117">
        <v>26</v>
      </c>
      <c r="F22" s="119">
        <v>54</v>
      </c>
    </row>
    <row r="23" spans="1:6" ht="13.5" thickBot="1">
      <c r="A23" s="123" t="s">
        <v>128</v>
      </c>
      <c r="B23" s="129">
        <v>2014</v>
      </c>
      <c r="C23" s="131">
        <v>200</v>
      </c>
      <c r="D23" s="130">
        <v>63</v>
      </c>
      <c r="E23" s="130">
        <v>28</v>
      </c>
      <c r="F23" s="131">
        <v>70</v>
      </c>
    </row>
    <row r="24" spans="1:6">
      <c r="A24" s="112"/>
      <c r="B24" s="134"/>
      <c r="C24" s="135"/>
      <c r="D24" s="121"/>
      <c r="E24" s="121"/>
      <c r="F24" s="135"/>
    </row>
    <row r="25" spans="1:6">
      <c r="A25" s="116" t="s">
        <v>129</v>
      </c>
      <c r="B25" s="128">
        <v>2013</v>
      </c>
      <c r="C25" s="119">
        <v>557</v>
      </c>
      <c r="D25" s="117">
        <v>130</v>
      </c>
      <c r="E25" s="117">
        <v>102</v>
      </c>
      <c r="F25" s="119">
        <v>186</v>
      </c>
    </row>
    <row r="26" spans="1:6" ht="13.5" thickBot="1">
      <c r="A26" s="120"/>
      <c r="B26" s="136">
        <v>2014</v>
      </c>
      <c r="C26" s="137">
        <v>507</v>
      </c>
      <c r="D26" s="124">
        <v>105</v>
      </c>
      <c r="E26" s="124">
        <v>75</v>
      </c>
      <c r="F26" s="137">
        <v>168</v>
      </c>
    </row>
    <row r="27" spans="1:6">
      <c r="A27" s="112"/>
      <c r="B27" s="134"/>
      <c r="C27" s="135"/>
      <c r="D27" s="121"/>
      <c r="E27" s="121"/>
      <c r="F27" s="135"/>
    </row>
    <row r="28" spans="1:6">
      <c r="A28" s="116" t="s">
        <v>130</v>
      </c>
      <c r="B28" s="128">
        <v>2013</v>
      </c>
      <c r="C28" s="119">
        <v>2280</v>
      </c>
      <c r="D28" s="117">
        <v>1083</v>
      </c>
      <c r="E28" s="117">
        <v>421</v>
      </c>
      <c r="F28" s="119">
        <v>944</v>
      </c>
    </row>
    <row r="29" spans="1:6" ht="13.5" thickBot="1">
      <c r="A29" s="120"/>
      <c r="B29" s="136">
        <v>2014</v>
      </c>
      <c r="C29" s="137">
        <v>2230</v>
      </c>
      <c r="D29" s="124">
        <v>1075</v>
      </c>
      <c r="E29" s="124">
        <v>345</v>
      </c>
      <c r="F29" s="137">
        <v>883</v>
      </c>
    </row>
    <row r="30" spans="1:6" ht="6.75" customHeight="1">
      <c r="A30" s="112"/>
      <c r="B30" s="134"/>
      <c r="C30" s="135"/>
      <c r="D30" s="121"/>
      <c r="E30" s="121"/>
      <c r="F30" s="135"/>
    </row>
    <row r="31" spans="1:6" ht="23.25" customHeight="1">
      <c r="A31" s="138" t="s">
        <v>131</v>
      </c>
      <c r="B31" s="128">
        <v>2013</v>
      </c>
      <c r="C31" s="119">
        <v>0</v>
      </c>
      <c r="D31" s="117">
        <v>0</v>
      </c>
      <c r="E31" s="117">
        <v>0</v>
      </c>
      <c r="F31" s="119">
        <v>0</v>
      </c>
    </row>
    <row r="32" spans="1:6" ht="13.5" thickBot="1">
      <c r="A32" s="120" t="s">
        <v>230</v>
      </c>
      <c r="B32" s="136">
        <v>2014</v>
      </c>
      <c r="C32" s="137">
        <v>0</v>
      </c>
      <c r="D32" s="124">
        <v>0</v>
      </c>
      <c r="E32" s="124">
        <v>0</v>
      </c>
      <c r="F32" s="137">
        <v>0</v>
      </c>
    </row>
    <row r="33" spans="1:6">
      <c r="A33" s="116"/>
      <c r="B33" s="128"/>
      <c r="C33" s="119"/>
      <c r="D33" s="117"/>
      <c r="E33" s="117"/>
      <c r="F33" s="119"/>
    </row>
    <row r="34" spans="1:6">
      <c r="A34" s="116" t="s">
        <v>132</v>
      </c>
      <c r="B34" s="128">
        <v>2013</v>
      </c>
      <c r="C34" s="119">
        <v>108</v>
      </c>
      <c r="D34" s="117">
        <v>16</v>
      </c>
      <c r="E34" s="117">
        <v>25</v>
      </c>
      <c r="F34" s="119">
        <v>69</v>
      </c>
    </row>
    <row r="35" spans="1:6" ht="13.5" thickBot="1">
      <c r="A35" s="116" t="s">
        <v>133</v>
      </c>
      <c r="B35" s="128">
        <v>2014</v>
      </c>
      <c r="C35" s="119">
        <v>103</v>
      </c>
      <c r="D35" s="117">
        <v>15</v>
      </c>
      <c r="E35" s="117">
        <v>22</v>
      </c>
      <c r="F35" s="119">
        <v>76</v>
      </c>
    </row>
    <row r="36" spans="1:6">
      <c r="A36" s="112"/>
      <c r="B36" s="134"/>
      <c r="C36" s="135"/>
      <c r="D36" s="121"/>
      <c r="E36" s="121"/>
      <c r="F36" s="135"/>
    </row>
    <row r="37" spans="1:6">
      <c r="A37" s="116" t="s">
        <v>134</v>
      </c>
      <c r="B37" s="128">
        <v>2013</v>
      </c>
      <c r="C37" s="119">
        <v>825</v>
      </c>
      <c r="D37" s="117">
        <v>30</v>
      </c>
      <c r="E37" s="117">
        <v>370</v>
      </c>
      <c r="F37" s="119">
        <v>702</v>
      </c>
    </row>
    <row r="38" spans="1:6" ht="13.5" thickBot="1">
      <c r="A38" s="116"/>
      <c r="B38" s="128">
        <v>2014</v>
      </c>
      <c r="C38" s="119">
        <v>604</v>
      </c>
      <c r="D38" s="117">
        <v>31</v>
      </c>
      <c r="E38" s="117">
        <v>291</v>
      </c>
      <c r="F38" s="119">
        <v>494</v>
      </c>
    </row>
    <row r="39" spans="1:6">
      <c r="A39" s="902" t="s">
        <v>135</v>
      </c>
      <c r="B39" s="134"/>
      <c r="C39" s="139"/>
      <c r="D39" s="134"/>
      <c r="E39" s="134"/>
      <c r="F39" s="139"/>
    </row>
    <row r="40" spans="1:6">
      <c r="A40" s="903"/>
      <c r="B40" s="128">
        <v>2013</v>
      </c>
      <c r="C40" s="119">
        <f>C10+C25+C28+C31+C34+C37</f>
        <v>5028</v>
      </c>
      <c r="D40" s="117">
        <f>D10+D25+D28+D31+D34+D37</f>
        <v>1433</v>
      </c>
      <c r="E40" s="117">
        <f>E10+E25+E28+E31+E34+E37</f>
        <v>1315</v>
      </c>
      <c r="F40" s="117">
        <f>F10+F25+F28+F31+F34+F37</f>
        <v>2405</v>
      </c>
    </row>
    <row r="41" spans="1:6">
      <c r="A41" s="903"/>
      <c r="B41" s="140" t="s">
        <v>136</v>
      </c>
      <c r="C41" s="142">
        <v>100</v>
      </c>
      <c r="D41" s="141">
        <f>D40/$C$40*100</f>
        <v>28.500397772474145</v>
      </c>
      <c r="E41" s="141">
        <f>E40/$C$40*100</f>
        <v>26.153540175019891</v>
      </c>
      <c r="F41" s="142">
        <f>F40/$C$40*100</f>
        <v>47.832140015910902</v>
      </c>
    </row>
    <row r="42" spans="1:6">
      <c r="A42" s="903"/>
      <c r="B42" s="140"/>
      <c r="C42" s="686"/>
      <c r="D42" s="140"/>
      <c r="E42" s="140"/>
      <c r="F42" s="144"/>
    </row>
    <row r="43" spans="1:6">
      <c r="A43" s="903"/>
      <c r="B43" s="128">
        <v>2014</v>
      </c>
      <c r="C43" s="119">
        <f>C11+C26+C29+C35++C32+C38</f>
        <v>4818</v>
      </c>
      <c r="D43" s="117">
        <f>D11+D26+D29+D35++D32+D38</f>
        <v>1449</v>
      </c>
      <c r="E43" s="117">
        <f>E11+E26+E29+E35++E32+E38</f>
        <v>1174</v>
      </c>
      <c r="F43" s="117">
        <f>F11+F26+F29+F35++F32+F38</f>
        <v>2199</v>
      </c>
    </row>
    <row r="44" spans="1:6" ht="13.5" thickBot="1">
      <c r="A44" s="904"/>
      <c r="B44" s="145" t="s">
        <v>136</v>
      </c>
      <c r="C44" s="147">
        <v>100</v>
      </c>
      <c r="D44" s="146">
        <f>D43/$C$43*100</f>
        <v>30.074719800747197</v>
      </c>
      <c r="E44" s="146">
        <f>E43/$C$43*100</f>
        <v>24.366957243669574</v>
      </c>
      <c r="F44" s="147">
        <f>F43/$C$43*100</f>
        <v>45.641344956413448</v>
      </c>
    </row>
    <row r="45" spans="1:6">
      <c r="B45" s="153"/>
    </row>
    <row r="46" spans="1:6">
      <c r="A46" s="1" t="s">
        <v>137</v>
      </c>
    </row>
  </sheetData>
  <mergeCells count="7">
    <mergeCell ref="A39:A44"/>
    <mergeCell ref="A3:F3"/>
    <mergeCell ref="A5:A8"/>
    <mergeCell ref="B5:B8"/>
    <mergeCell ref="C5:F6"/>
    <mergeCell ref="C7:C8"/>
    <mergeCell ref="D7:F7"/>
  </mergeCells>
  <phoneticPr fontId="41" type="noConversion"/>
  <printOptions horizontalCentered="1" verticalCentered="1"/>
  <pageMargins left="0.19685039370078741" right="0.19685039370078741" top="0.19685039370078741" bottom="0.19685039370078741" header="0.51181102362204722" footer="0.51181102362204722"/>
  <pageSetup paperSize="9" scale="9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selection activeCell="N7" sqref="N7"/>
    </sheetView>
  </sheetViews>
  <sheetFormatPr defaultRowHeight="12.75"/>
  <cols>
    <col min="1" max="1" width="3.7109375" customWidth="1"/>
    <col min="2" max="2" width="44.28515625" customWidth="1"/>
    <col min="3" max="3" width="9.140625" customWidth="1"/>
    <col min="4" max="4" width="8.7109375" customWidth="1"/>
    <col min="5" max="5" width="9.28515625" customWidth="1"/>
    <col min="6" max="6" width="8.42578125" customWidth="1"/>
    <col min="7" max="7" width="9.42578125" customWidth="1"/>
    <col min="8" max="8" width="7.7109375" customWidth="1"/>
    <col min="9" max="9" width="8.5703125" customWidth="1"/>
    <col min="10" max="10" width="8" customWidth="1"/>
    <col min="11" max="11" width="9" customWidth="1"/>
    <col min="12" max="12" width="9.28515625" customWidth="1"/>
  </cols>
  <sheetData>
    <row r="1" spans="1:12">
      <c r="L1" s="414" t="s">
        <v>256</v>
      </c>
    </row>
    <row r="2" spans="1:12">
      <c r="F2" s="414"/>
    </row>
    <row r="3" spans="1:12" ht="32.25" customHeight="1">
      <c r="A3" s="905" t="s">
        <v>365</v>
      </c>
      <c r="B3" s="905"/>
      <c r="C3" s="905"/>
      <c r="D3" s="905"/>
      <c r="E3" s="905"/>
      <c r="F3" s="905"/>
      <c r="G3" s="905"/>
      <c r="H3" s="905"/>
      <c r="I3" s="905"/>
      <c r="J3" s="905"/>
      <c r="K3" s="905"/>
      <c r="L3" s="905"/>
    </row>
    <row r="4" spans="1:12" ht="13.5" thickBot="1"/>
    <row r="5" spans="1:12" ht="13.5" thickBot="1">
      <c r="A5" s="916" t="s">
        <v>72</v>
      </c>
      <c r="B5" s="917"/>
      <c r="C5" s="927" t="s">
        <v>117</v>
      </c>
      <c r="D5" s="930" t="s">
        <v>257</v>
      </c>
      <c r="E5" s="933" t="s">
        <v>118</v>
      </c>
      <c r="F5" s="934"/>
      <c r="G5" s="934"/>
      <c r="H5" s="934"/>
      <c r="I5" s="934"/>
      <c r="J5" s="934"/>
      <c r="K5" s="934"/>
      <c r="L5" s="935"/>
    </row>
    <row r="6" spans="1:12" ht="25.5" customHeight="1">
      <c r="A6" s="923"/>
      <c r="B6" s="924"/>
      <c r="C6" s="928"/>
      <c r="D6" s="931"/>
      <c r="E6" s="936" t="s">
        <v>243</v>
      </c>
      <c r="F6" s="937"/>
      <c r="G6" s="916" t="s">
        <v>119</v>
      </c>
      <c r="H6" s="917"/>
      <c r="I6" s="938" t="s">
        <v>120</v>
      </c>
      <c r="J6" s="937"/>
      <c r="K6" s="916" t="s">
        <v>121</v>
      </c>
      <c r="L6" s="917"/>
    </row>
    <row r="7" spans="1:12" ht="13.5" thickBot="1">
      <c r="A7" s="925"/>
      <c r="B7" s="926"/>
      <c r="C7" s="929"/>
      <c r="D7" s="932"/>
      <c r="E7" s="590" t="s">
        <v>212</v>
      </c>
      <c r="F7" s="635" t="s">
        <v>75</v>
      </c>
      <c r="G7" s="590" t="s">
        <v>212</v>
      </c>
      <c r="H7" s="591" t="s">
        <v>75</v>
      </c>
      <c r="I7" s="641" t="s">
        <v>212</v>
      </c>
      <c r="J7" s="635" t="s">
        <v>75</v>
      </c>
      <c r="K7" s="590" t="s">
        <v>212</v>
      </c>
      <c r="L7" s="591" t="s">
        <v>75</v>
      </c>
    </row>
    <row r="8" spans="1:12" ht="13.5" thickBot="1">
      <c r="A8" s="918" t="s">
        <v>258</v>
      </c>
      <c r="B8" s="919"/>
      <c r="C8" s="425">
        <v>1374</v>
      </c>
      <c r="D8" s="426">
        <v>496</v>
      </c>
      <c r="E8" s="423">
        <v>599</v>
      </c>
      <c r="F8" s="636">
        <v>193</v>
      </c>
      <c r="G8" s="423">
        <v>223</v>
      </c>
      <c r="H8" s="424">
        <v>88</v>
      </c>
      <c r="I8" s="642">
        <v>441</v>
      </c>
      <c r="J8" s="636">
        <v>114</v>
      </c>
      <c r="K8" s="423">
        <v>578</v>
      </c>
      <c r="L8" s="424">
        <v>201</v>
      </c>
    </row>
    <row r="9" spans="1:12">
      <c r="A9" s="920" t="s">
        <v>91</v>
      </c>
      <c r="B9" s="725" t="s">
        <v>259</v>
      </c>
      <c r="C9" s="688">
        <v>280</v>
      </c>
      <c r="D9" s="427">
        <v>131</v>
      </c>
      <c r="E9" s="415">
        <v>90</v>
      </c>
      <c r="F9" s="637">
        <v>35</v>
      </c>
      <c r="G9" s="415">
        <v>61</v>
      </c>
      <c r="H9" s="416">
        <v>31</v>
      </c>
      <c r="I9" s="643">
        <v>118</v>
      </c>
      <c r="J9" s="637">
        <v>43</v>
      </c>
      <c r="K9" s="415">
        <v>133</v>
      </c>
      <c r="L9" s="416">
        <v>57</v>
      </c>
    </row>
    <row r="10" spans="1:12">
      <c r="A10" s="920"/>
      <c r="B10" s="726" t="s">
        <v>260</v>
      </c>
      <c r="C10" s="688">
        <v>452</v>
      </c>
      <c r="D10" s="427">
        <v>114</v>
      </c>
      <c r="E10" s="415">
        <v>288</v>
      </c>
      <c r="F10" s="637">
        <v>77</v>
      </c>
      <c r="G10" s="415">
        <v>35</v>
      </c>
      <c r="H10" s="416">
        <v>10</v>
      </c>
      <c r="I10" s="643">
        <v>251</v>
      </c>
      <c r="J10" s="637">
        <v>52</v>
      </c>
      <c r="K10" s="415">
        <v>243</v>
      </c>
      <c r="L10" s="416">
        <v>67</v>
      </c>
    </row>
    <row r="11" spans="1:12" ht="25.5">
      <c r="A11" s="920"/>
      <c r="B11" s="726" t="s">
        <v>261</v>
      </c>
      <c r="C11" s="688">
        <v>424</v>
      </c>
      <c r="D11" s="427">
        <v>172</v>
      </c>
      <c r="E11" s="415">
        <v>133</v>
      </c>
      <c r="F11" s="637">
        <v>51</v>
      </c>
      <c r="G11" s="415">
        <v>62</v>
      </c>
      <c r="H11" s="416">
        <v>24</v>
      </c>
      <c r="I11" s="643">
        <v>37</v>
      </c>
      <c r="J11" s="637">
        <v>9</v>
      </c>
      <c r="K11" s="415">
        <v>124</v>
      </c>
      <c r="L11" s="416">
        <v>51</v>
      </c>
    </row>
    <row r="12" spans="1:12" ht="38.25">
      <c r="A12" s="920"/>
      <c r="B12" s="727" t="s">
        <v>262</v>
      </c>
      <c r="C12" s="688">
        <v>200</v>
      </c>
      <c r="D12" s="427">
        <v>69</v>
      </c>
      <c r="E12" s="415">
        <v>85</v>
      </c>
      <c r="F12" s="637">
        <v>28</v>
      </c>
      <c r="G12" s="415">
        <v>63</v>
      </c>
      <c r="H12" s="416">
        <v>22</v>
      </c>
      <c r="I12" s="643">
        <v>28</v>
      </c>
      <c r="J12" s="637">
        <v>8</v>
      </c>
      <c r="K12" s="415">
        <v>70</v>
      </c>
      <c r="L12" s="416">
        <v>23</v>
      </c>
    </row>
    <row r="13" spans="1:12">
      <c r="A13" s="920"/>
      <c r="B13" s="726" t="s">
        <v>263</v>
      </c>
      <c r="C13" s="688">
        <v>18</v>
      </c>
      <c r="D13" s="427">
        <v>10</v>
      </c>
      <c r="E13" s="415">
        <v>3</v>
      </c>
      <c r="F13" s="637">
        <v>2</v>
      </c>
      <c r="G13" s="415">
        <v>2</v>
      </c>
      <c r="H13" s="416">
        <v>1</v>
      </c>
      <c r="I13" s="643">
        <v>7</v>
      </c>
      <c r="J13" s="637">
        <v>2</v>
      </c>
      <c r="K13" s="415">
        <v>8</v>
      </c>
      <c r="L13" s="416">
        <v>3</v>
      </c>
    </row>
    <row r="14" spans="1:12">
      <c r="A14" s="921" t="s">
        <v>264</v>
      </c>
      <c r="B14" s="922"/>
      <c r="C14" s="688">
        <v>507</v>
      </c>
      <c r="D14" s="427">
        <v>153</v>
      </c>
      <c r="E14" s="415">
        <v>211</v>
      </c>
      <c r="F14" s="637">
        <v>60</v>
      </c>
      <c r="G14" s="415">
        <v>105</v>
      </c>
      <c r="H14" s="416">
        <v>30</v>
      </c>
      <c r="I14" s="643">
        <v>75</v>
      </c>
      <c r="J14" s="637">
        <v>14</v>
      </c>
      <c r="K14" s="415">
        <v>168</v>
      </c>
      <c r="L14" s="416">
        <v>58</v>
      </c>
    </row>
    <row r="15" spans="1:12">
      <c r="A15" s="921" t="s">
        <v>265</v>
      </c>
      <c r="B15" s="922"/>
      <c r="C15" s="688">
        <v>2230</v>
      </c>
      <c r="D15" s="427">
        <v>1485</v>
      </c>
      <c r="E15" s="415">
        <v>852</v>
      </c>
      <c r="F15" s="637">
        <v>573</v>
      </c>
      <c r="G15" s="415">
        <v>1075</v>
      </c>
      <c r="H15" s="416">
        <v>719</v>
      </c>
      <c r="I15" s="643">
        <v>345</v>
      </c>
      <c r="J15" s="637">
        <v>174</v>
      </c>
      <c r="K15" s="415">
        <v>883</v>
      </c>
      <c r="L15" s="416">
        <v>605</v>
      </c>
    </row>
    <row r="16" spans="1:12" ht="24.75" customHeight="1">
      <c r="A16" s="921" t="s">
        <v>266</v>
      </c>
      <c r="B16" s="922"/>
      <c r="C16" s="688">
        <v>0</v>
      </c>
      <c r="D16" s="427">
        <v>0</v>
      </c>
      <c r="E16" s="415">
        <v>0</v>
      </c>
      <c r="F16" s="637">
        <v>0</v>
      </c>
      <c r="G16" s="415">
        <v>0</v>
      </c>
      <c r="H16" s="416">
        <v>0</v>
      </c>
      <c r="I16" s="643">
        <v>0</v>
      </c>
      <c r="J16" s="637">
        <v>0</v>
      </c>
      <c r="K16" s="415">
        <v>0</v>
      </c>
      <c r="L16" s="416">
        <v>0</v>
      </c>
    </row>
    <row r="17" spans="1:12">
      <c r="A17" s="921" t="s">
        <v>267</v>
      </c>
      <c r="B17" s="922"/>
      <c r="C17" s="688">
        <v>604</v>
      </c>
      <c r="D17" s="427">
        <v>286</v>
      </c>
      <c r="E17" s="415">
        <v>237</v>
      </c>
      <c r="F17" s="637">
        <v>127</v>
      </c>
      <c r="G17" s="415">
        <v>31</v>
      </c>
      <c r="H17" s="416">
        <v>16</v>
      </c>
      <c r="I17" s="643">
        <v>291</v>
      </c>
      <c r="J17" s="637">
        <v>86</v>
      </c>
      <c r="K17" s="415">
        <v>494</v>
      </c>
      <c r="L17" s="416">
        <v>240</v>
      </c>
    </row>
    <row r="18" spans="1:12" ht="37.5" customHeight="1" thickBot="1">
      <c r="A18" s="939" t="s">
        <v>268</v>
      </c>
      <c r="B18" s="940"/>
      <c r="C18" s="689">
        <v>103</v>
      </c>
      <c r="D18" s="428">
        <v>63</v>
      </c>
      <c r="E18" s="417">
        <v>20</v>
      </c>
      <c r="F18" s="638">
        <v>13</v>
      </c>
      <c r="G18" s="417">
        <v>15</v>
      </c>
      <c r="H18" s="418">
        <v>10</v>
      </c>
      <c r="I18" s="644">
        <v>22</v>
      </c>
      <c r="J18" s="638">
        <v>11</v>
      </c>
      <c r="K18" s="417">
        <v>76</v>
      </c>
      <c r="L18" s="418">
        <v>48</v>
      </c>
    </row>
    <row r="19" spans="1:12">
      <c r="A19" s="941" t="s">
        <v>269</v>
      </c>
      <c r="B19" s="942"/>
      <c r="C19" s="429">
        <f>C8+C14+C15+C16+C17+C18</f>
        <v>4818</v>
      </c>
      <c r="D19" s="420">
        <f t="shared" ref="D19:L19" si="0">D8+D14+D15+D16+D17+D18</f>
        <v>2483</v>
      </c>
      <c r="E19" s="429">
        <f t="shared" si="0"/>
        <v>1919</v>
      </c>
      <c r="F19" s="639">
        <f t="shared" si="0"/>
        <v>966</v>
      </c>
      <c r="G19" s="419">
        <f t="shared" si="0"/>
        <v>1449</v>
      </c>
      <c r="H19" s="420">
        <f t="shared" si="0"/>
        <v>863</v>
      </c>
      <c r="I19" s="429">
        <f t="shared" si="0"/>
        <v>1174</v>
      </c>
      <c r="J19" s="639">
        <f t="shared" si="0"/>
        <v>399</v>
      </c>
      <c r="K19" s="419">
        <f t="shared" si="0"/>
        <v>2199</v>
      </c>
      <c r="L19" s="420">
        <f t="shared" si="0"/>
        <v>1152</v>
      </c>
    </row>
    <row r="20" spans="1:12" ht="13.5" thickBot="1">
      <c r="A20" s="943" t="s">
        <v>270</v>
      </c>
      <c r="B20" s="944"/>
      <c r="C20" s="430">
        <f t="shared" ref="C20" si="1">C19/$C$19*100</f>
        <v>100</v>
      </c>
      <c r="D20" s="422">
        <f>D19/C19*100</f>
        <v>51.535907015359072</v>
      </c>
      <c r="E20" s="430">
        <f>E19/$C$19*100</f>
        <v>39.82980489829805</v>
      </c>
      <c r="F20" s="640">
        <f>F19/$D$19*100</f>
        <v>38.904550946435762</v>
      </c>
      <c r="G20" s="421">
        <f t="shared" ref="G20:K20" si="2">G19/$C$19*100</f>
        <v>30.074719800747197</v>
      </c>
      <c r="H20" s="422">
        <f>H19/$D$19*100</f>
        <v>34.75634313330648</v>
      </c>
      <c r="I20" s="430">
        <f t="shared" si="2"/>
        <v>24.366957243669574</v>
      </c>
      <c r="J20" s="640">
        <f>J19/$D$19*100</f>
        <v>16.069271043093032</v>
      </c>
      <c r="K20" s="421">
        <f t="shared" si="2"/>
        <v>45.641344956413448</v>
      </c>
      <c r="L20" s="422">
        <f>L19/$D$19*100</f>
        <v>46.395489327426496</v>
      </c>
    </row>
    <row r="21" spans="1:12">
      <c r="A21" s="153"/>
      <c r="B21" s="153"/>
      <c r="C21" s="153"/>
    </row>
    <row r="22" spans="1:12">
      <c r="A22" s="153"/>
      <c r="B22" s="153"/>
      <c r="C22" s="153"/>
    </row>
    <row r="23" spans="1:12">
      <c r="A23" s="153"/>
      <c r="B23" s="153"/>
      <c r="C23" s="153"/>
    </row>
    <row r="24" spans="1:12">
      <c r="A24" s="153"/>
      <c r="B24" s="153"/>
      <c r="C24" s="153"/>
    </row>
    <row r="25" spans="1:12">
      <c r="A25" s="153"/>
      <c r="B25" s="153"/>
      <c r="C25" s="153"/>
    </row>
    <row r="26" spans="1:12">
      <c r="A26" s="153"/>
      <c r="B26" s="153"/>
      <c r="C26" s="153"/>
    </row>
    <row r="27" spans="1:12">
      <c r="A27" s="153"/>
      <c r="B27" s="153"/>
      <c r="C27" s="153"/>
    </row>
    <row r="28" spans="1:12">
      <c r="A28" s="153"/>
      <c r="B28" s="153"/>
      <c r="C28" s="153"/>
    </row>
    <row r="29" spans="1:12">
      <c r="A29" s="153"/>
      <c r="B29" s="153"/>
      <c r="C29" s="153"/>
    </row>
    <row r="30" spans="1:12">
      <c r="A30" s="153"/>
      <c r="B30" s="153"/>
      <c r="C30" s="153"/>
    </row>
    <row r="31" spans="1:12">
      <c r="A31" s="153"/>
      <c r="B31" s="153"/>
      <c r="C31" s="153"/>
    </row>
    <row r="32" spans="1:12">
      <c r="A32" s="153"/>
      <c r="B32" s="153"/>
      <c r="C32" s="153"/>
    </row>
    <row r="33" spans="1:3">
      <c r="A33" s="153"/>
      <c r="B33" s="153"/>
      <c r="C33" s="153"/>
    </row>
    <row r="34" spans="1:3">
      <c r="A34" s="153"/>
      <c r="B34" s="153"/>
      <c r="C34" s="153"/>
    </row>
    <row r="35" spans="1:3">
      <c r="A35" s="153"/>
      <c r="B35" s="153"/>
      <c r="C35" s="153"/>
    </row>
    <row r="36" spans="1:3">
      <c r="A36" s="153"/>
      <c r="B36" s="153"/>
      <c r="C36" s="153"/>
    </row>
    <row r="37" spans="1:3">
      <c r="A37" s="153"/>
      <c r="B37" s="153"/>
      <c r="C37" s="153"/>
    </row>
    <row r="38" spans="1:3">
      <c r="A38" s="153"/>
      <c r="B38" s="153"/>
      <c r="C38" s="153"/>
    </row>
    <row r="39" spans="1:3">
      <c r="A39" s="153"/>
      <c r="B39" s="153"/>
      <c r="C39" s="153"/>
    </row>
    <row r="40" spans="1:3">
      <c r="A40" s="153"/>
      <c r="B40" s="153"/>
      <c r="C40" s="153"/>
    </row>
    <row r="41" spans="1:3">
      <c r="A41" s="153"/>
      <c r="B41" s="153"/>
      <c r="C41" s="153"/>
    </row>
    <row r="42" spans="1:3">
      <c r="A42" s="153"/>
      <c r="B42" s="153"/>
      <c r="C42" s="153"/>
    </row>
    <row r="43" spans="1:3">
      <c r="A43" s="153"/>
      <c r="B43" s="153"/>
      <c r="C43" s="153"/>
    </row>
    <row r="44" spans="1:3">
      <c r="A44" s="153"/>
      <c r="B44" s="153"/>
      <c r="C44" s="153"/>
    </row>
    <row r="45" spans="1:3">
      <c r="A45" s="153"/>
      <c r="B45" s="153"/>
      <c r="C45" s="153"/>
    </row>
  </sheetData>
  <mergeCells count="18">
    <mergeCell ref="A17:B17"/>
    <mergeCell ref="A18:B18"/>
    <mergeCell ref="A19:B19"/>
    <mergeCell ref="A20:B20"/>
    <mergeCell ref="A15:B15"/>
    <mergeCell ref="A16:B16"/>
    <mergeCell ref="A3:L3"/>
    <mergeCell ref="K6:L6"/>
    <mergeCell ref="A8:B8"/>
    <mergeCell ref="A9:A13"/>
    <mergeCell ref="A14:B14"/>
    <mergeCell ref="A5:B7"/>
    <mergeCell ref="C5:C7"/>
    <mergeCell ref="D5:D7"/>
    <mergeCell ref="E5:L5"/>
    <mergeCell ref="E6:F6"/>
    <mergeCell ref="G6:H6"/>
    <mergeCell ref="I6:J6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5"/>
  <sheetViews>
    <sheetView showGridLines="0" zoomScaleNormal="100" workbookViewId="0">
      <selection activeCell="P21" sqref="P21"/>
    </sheetView>
  </sheetViews>
  <sheetFormatPr defaultRowHeight="12.75"/>
  <cols>
    <col min="1" max="1" width="42.7109375" customWidth="1"/>
    <col min="2" max="2" width="12.42578125" customWidth="1"/>
    <col min="3" max="3" width="11" customWidth="1"/>
    <col min="4" max="4" width="11.42578125" customWidth="1"/>
    <col min="5" max="5" width="11.5703125" customWidth="1"/>
    <col min="6" max="6" width="11.7109375" customWidth="1"/>
    <col min="7" max="7" width="11.28515625" customWidth="1"/>
  </cols>
  <sheetData>
    <row r="1" spans="1:9" ht="15">
      <c r="F1" s="781" t="s">
        <v>138</v>
      </c>
      <c r="G1" s="781"/>
    </row>
    <row r="2" spans="1:9" ht="9" customHeight="1">
      <c r="A2" s="959"/>
      <c r="B2" s="959"/>
      <c r="C2" s="959"/>
      <c r="D2" s="959"/>
      <c r="E2" s="959"/>
      <c r="F2" s="959"/>
      <c r="G2" s="959"/>
    </row>
    <row r="3" spans="1:9" s="148" customFormat="1" ht="30" customHeight="1">
      <c r="A3" s="960" t="s">
        <v>357</v>
      </c>
      <c r="B3" s="960"/>
      <c r="C3" s="960"/>
      <c r="D3" s="960"/>
      <c r="E3" s="960"/>
      <c r="F3" s="960"/>
      <c r="G3" s="960"/>
    </row>
    <row r="4" spans="1:9" s="148" customFormat="1" ht="11.25" customHeight="1" thickBot="1">
      <c r="A4" s="781" t="s">
        <v>43</v>
      </c>
      <c r="B4" s="781"/>
      <c r="C4" s="781"/>
      <c r="D4" s="781"/>
      <c r="E4" s="781"/>
      <c r="F4" s="781"/>
      <c r="G4" s="781"/>
    </row>
    <row r="5" spans="1:9" ht="17.25" customHeight="1" thickTop="1" thickBot="1">
      <c r="A5" s="150"/>
      <c r="B5" s="798" t="s">
        <v>251</v>
      </c>
      <c r="C5" s="796"/>
      <c r="D5" s="796"/>
      <c r="E5" s="796"/>
      <c r="F5" s="796"/>
      <c r="G5" s="797"/>
    </row>
    <row r="6" spans="1:9" ht="15.75" customHeight="1" thickTop="1" thickBot="1">
      <c r="A6" s="151"/>
      <c r="B6" s="956" t="s">
        <v>337</v>
      </c>
      <c r="C6" s="957"/>
      <c r="D6" s="958" t="s">
        <v>309</v>
      </c>
      <c r="E6" s="957"/>
      <c r="F6" s="958" t="s">
        <v>344</v>
      </c>
      <c r="G6" s="957"/>
    </row>
    <row r="7" spans="1:9" ht="16.5" customHeight="1" thickTop="1">
      <c r="A7" s="152" t="s">
        <v>139</v>
      </c>
      <c r="B7" s="947" t="s">
        <v>140</v>
      </c>
      <c r="C7" s="945" t="s">
        <v>141</v>
      </c>
      <c r="D7" s="951" t="s">
        <v>142</v>
      </c>
      <c r="E7" s="954" t="s">
        <v>141</v>
      </c>
      <c r="F7" s="947" t="s">
        <v>140</v>
      </c>
      <c r="G7" s="945" t="s">
        <v>141</v>
      </c>
      <c r="I7" s="153"/>
    </row>
    <row r="8" spans="1:9" ht="13.5" thickBot="1">
      <c r="A8" s="154"/>
      <c r="B8" s="948"/>
      <c r="C8" s="946"/>
      <c r="D8" s="952"/>
      <c r="E8" s="946"/>
      <c r="F8" s="948"/>
      <c r="G8" s="946"/>
    </row>
    <row r="9" spans="1:9" ht="8.25" customHeight="1" thickBot="1">
      <c r="A9" s="665"/>
      <c r="B9" s="949"/>
      <c r="C9" s="950"/>
      <c r="D9" s="953"/>
      <c r="E9" s="955"/>
      <c r="F9" s="948"/>
      <c r="G9" s="946"/>
    </row>
    <row r="10" spans="1:9" ht="16.5" customHeight="1" thickTop="1" thickBot="1">
      <c r="A10" s="666" t="s">
        <v>143</v>
      </c>
      <c r="B10" s="721">
        <v>14.2</v>
      </c>
      <c r="C10" s="165">
        <f>B10/B26*100</f>
        <v>101.42857142857142</v>
      </c>
      <c r="D10" s="164">
        <v>13.3</v>
      </c>
      <c r="E10" s="166">
        <f>D10/$D$26*100</f>
        <v>98.518518518518533</v>
      </c>
      <c r="F10" s="164">
        <v>12.7</v>
      </c>
      <c r="G10" s="405">
        <f>F10/$F$26*100</f>
        <v>97.692307692307693</v>
      </c>
    </row>
    <row r="11" spans="1:9" ht="16.5" customHeight="1" thickTop="1">
      <c r="A11" s="667" t="s">
        <v>144</v>
      </c>
      <c r="B11" s="722">
        <v>18.600000000000001</v>
      </c>
      <c r="C11" s="402">
        <f>B11/B26*100</f>
        <v>132.85714285714286</v>
      </c>
      <c r="D11" s="401">
        <v>18.2</v>
      </c>
      <c r="E11" s="403">
        <f t="shared" ref="E11:E26" si="0">D11/$D$26*100</f>
        <v>134.81481481481481</v>
      </c>
      <c r="F11" s="401">
        <v>17.399999999999999</v>
      </c>
      <c r="G11" s="404">
        <f t="shared" ref="G11:G26" si="1">F11/$F$26*100</f>
        <v>133.84615384615384</v>
      </c>
    </row>
    <row r="12" spans="1:9" ht="15">
      <c r="A12" s="668" t="s">
        <v>145</v>
      </c>
      <c r="B12" s="723">
        <v>14.8</v>
      </c>
      <c r="C12" s="160">
        <f>B12/B26*100</f>
        <v>105.71428571428572</v>
      </c>
      <c r="D12" s="159">
        <v>14.6</v>
      </c>
      <c r="E12" s="157">
        <f t="shared" si="0"/>
        <v>108.14814814814815</v>
      </c>
      <c r="F12" s="159">
        <v>14</v>
      </c>
      <c r="G12" s="158">
        <f t="shared" si="1"/>
        <v>107.69230769230769</v>
      </c>
    </row>
    <row r="13" spans="1:9" ht="15">
      <c r="A13" s="668" t="s">
        <v>146</v>
      </c>
      <c r="B13" s="724">
        <v>16.399999999999999</v>
      </c>
      <c r="C13" s="156">
        <f>B13/B26*100</f>
        <v>117.14285714285712</v>
      </c>
      <c r="D13" s="155">
        <v>15.6</v>
      </c>
      <c r="E13" s="157">
        <f t="shared" si="0"/>
        <v>115.55555555555554</v>
      </c>
      <c r="F13" s="155">
        <v>14.9</v>
      </c>
      <c r="G13" s="158">
        <f t="shared" si="1"/>
        <v>114.61538461538461</v>
      </c>
    </row>
    <row r="14" spans="1:9" ht="15">
      <c r="A14" s="669" t="s">
        <v>147</v>
      </c>
      <c r="B14" s="723">
        <v>14.8</v>
      </c>
      <c r="C14" s="160">
        <f>B14/B26*100</f>
        <v>105.71428571428572</v>
      </c>
      <c r="D14" s="159">
        <v>14.2</v>
      </c>
      <c r="E14" s="157">
        <f t="shared" si="0"/>
        <v>105.18518518518518</v>
      </c>
      <c r="F14" s="159">
        <v>13.7</v>
      </c>
      <c r="G14" s="158">
        <f t="shared" si="1"/>
        <v>105.38461538461539</v>
      </c>
    </row>
    <row r="15" spans="1:9" ht="15">
      <c r="A15" s="670" t="s">
        <v>148</v>
      </c>
      <c r="B15" s="724">
        <v>12.1</v>
      </c>
      <c r="C15" s="156">
        <f>B15/B26*100</f>
        <v>86.428571428571416</v>
      </c>
      <c r="D15" s="155">
        <v>11.7</v>
      </c>
      <c r="E15" s="157">
        <f t="shared" si="0"/>
        <v>86.666666666666657</v>
      </c>
      <c r="F15" s="155">
        <v>11.2</v>
      </c>
      <c r="G15" s="158">
        <f t="shared" si="1"/>
        <v>86.153846153846146</v>
      </c>
    </row>
    <row r="16" spans="1:9" ht="15">
      <c r="A16" s="670" t="s">
        <v>149</v>
      </c>
      <c r="B16" s="723">
        <v>11.4</v>
      </c>
      <c r="C16" s="160">
        <f>B16/B26*100</f>
        <v>81.428571428571431</v>
      </c>
      <c r="D16" s="159">
        <v>11.1</v>
      </c>
      <c r="E16" s="157">
        <f t="shared" si="0"/>
        <v>82.222222222222214</v>
      </c>
      <c r="F16" s="159">
        <v>10.8</v>
      </c>
      <c r="G16" s="158">
        <f t="shared" si="1"/>
        <v>83.07692307692308</v>
      </c>
    </row>
    <row r="17" spans="1:7" ht="15">
      <c r="A17" s="668" t="s">
        <v>150</v>
      </c>
      <c r="B17" s="724">
        <v>15.3</v>
      </c>
      <c r="C17" s="156">
        <f>B17/B26*100</f>
        <v>109.28571428571429</v>
      </c>
      <c r="D17" s="155">
        <v>14.3</v>
      </c>
      <c r="E17" s="157">
        <f t="shared" si="0"/>
        <v>105.92592592592594</v>
      </c>
      <c r="F17" s="155">
        <v>13.7</v>
      </c>
      <c r="G17" s="158">
        <f t="shared" si="1"/>
        <v>105.38461538461539</v>
      </c>
    </row>
    <row r="18" spans="1:7" ht="15">
      <c r="A18" s="669" t="s">
        <v>151</v>
      </c>
      <c r="B18" s="723">
        <v>16.600000000000001</v>
      </c>
      <c r="C18" s="160">
        <f>B18/B26*100</f>
        <v>118.57142857142857</v>
      </c>
      <c r="D18" s="159">
        <v>16.399999999999999</v>
      </c>
      <c r="E18" s="157">
        <f t="shared" si="0"/>
        <v>121.48148148148148</v>
      </c>
      <c r="F18" s="159">
        <v>15.8</v>
      </c>
      <c r="G18" s="158">
        <f t="shared" si="1"/>
        <v>121.53846153846155</v>
      </c>
    </row>
    <row r="19" spans="1:7" ht="15">
      <c r="A19" s="670" t="s">
        <v>152</v>
      </c>
      <c r="B19" s="724">
        <v>15.3</v>
      </c>
      <c r="C19" s="156">
        <f>B19/B26*100</f>
        <v>109.28571428571429</v>
      </c>
      <c r="D19" s="155">
        <v>15.1</v>
      </c>
      <c r="E19" s="157">
        <f t="shared" si="0"/>
        <v>111.85185185185185</v>
      </c>
      <c r="F19" s="155">
        <v>14.5</v>
      </c>
      <c r="G19" s="158">
        <f t="shared" si="1"/>
        <v>111.53846153846155</v>
      </c>
    </row>
    <row r="20" spans="1:7" ht="15">
      <c r="A20" s="670" t="s">
        <v>153</v>
      </c>
      <c r="B20" s="723">
        <v>14.2</v>
      </c>
      <c r="C20" s="160">
        <f>B20/B26*100</f>
        <v>101.42857142857142</v>
      </c>
      <c r="D20" s="159">
        <v>13.4</v>
      </c>
      <c r="E20" s="157">
        <f t="shared" si="0"/>
        <v>99.259259259259252</v>
      </c>
      <c r="F20" s="159">
        <v>12.9</v>
      </c>
      <c r="G20" s="158">
        <f t="shared" si="1"/>
        <v>99.230769230769226</v>
      </c>
    </row>
    <row r="21" spans="1:7" ht="15">
      <c r="A21" s="668" t="s">
        <v>154</v>
      </c>
      <c r="B21" s="724">
        <v>11.9</v>
      </c>
      <c r="C21" s="156">
        <f>B21/B26*100</f>
        <v>85</v>
      </c>
      <c r="D21" s="155">
        <v>11.4</v>
      </c>
      <c r="E21" s="157">
        <f t="shared" si="0"/>
        <v>84.444444444444443</v>
      </c>
      <c r="F21" s="155">
        <v>10.9</v>
      </c>
      <c r="G21" s="158">
        <f t="shared" si="1"/>
        <v>83.846153846153854</v>
      </c>
    </row>
    <row r="22" spans="1:7" ht="15">
      <c r="A22" s="668" t="s">
        <v>155</v>
      </c>
      <c r="B22" s="723">
        <v>16.3</v>
      </c>
      <c r="C22" s="160">
        <f>B22/B26*100</f>
        <v>116.42857142857143</v>
      </c>
      <c r="D22" s="159">
        <v>16.5</v>
      </c>
      <c r="E22" s="157">
        <f t="shared" si="0"/>
        <v>122.22222222222223</v>
      </c>
      <c r="F22" s="159">
        <v>15.8</v>
      </c>
      <c r="G22" s="158">
        <f t="shared" si="1"/>
        <v>121.53846153846155</v>
      </c>
    </row>
    <row r="23" spans="1:7" ht="15">
      <c r="A23" s="668" t="s">
        <v>156</v>
      </c>
      <c r="B23" s="724">
        <v>21.8</v>
      </c>
      <c r="C23" s="156">
        <f>B23/B26*100</f>
        <v>155.71428571428572</v>
      </c>
      <c r="D23" s="155">
        <v>21.5</v>
      </c>
      <c r="E23" s="157">
        <f t="shared" si="0"/>
        <v>159.25925925925927</v>
      </c>
      <c r="F23" s="155">
        <v>20.5</v>
      </c>
      <c r="G23" s="158">
        <f t="shared" si="1"/>
        <v>157.69230769230768</v>
      </c>
    </row>
    <row r="24" spans="1:7" ht="15">
      <c r="A24" s="668" t="s">
        <v>157</v>
      </c>
      <c r="B24" s="724">
        <v>10.4</v>
      </c>
      <c r="C24" s="156">
        <f>B24/B26*100</f>
        <v>74.285714285714292</v>
      </c>
      <c r="D24" s="155">
        <v>9.6</v>
      </c>
      <c r="E24" s="157">
        <f t="shared" si="0"/>
        <v>71.111111111111114</v>
      </c>
      <c r="F24" s="155">
        <v>9.1</v>
      </c>
      <c r="G24" s="158">
        <f t="shared" si="1"/>
        <v>70</v>
      </c>
    </row>
    <row r="25" spans="1:7" ht="15.75" thickBot="1">
      <c r="A25" s="671" t="s">
        <v>158</v>
      </c>
      <c r="B25" s="723">
        <v>18.5</v>
      </c>
      <c r="C25" s="160">
        <f>B25/B26*100</f>
        <v>132.14285714285714</v>
      </c>
      <c r="D25" s="161">
        <v>17.899999999999999</v>
      </c>
      <c r="E25" s="162">
        <f t="shared" si="0"/>
        <v>132.59259259259258</v>
      </c>
      <c r="F25" s="161">
        <v>17.100000000000001</v>
      </c>
      <c r="G25" s="163">
        <f t="shared" si="1"/>
        <v>131.53846153846155</v>
      </c>
    </row>
    <row r="26" spans="1:7" ht="16.5" thickTop="1" thickBot="1">
      <c r="A26" s="666" t="s">
        <v>159</v>
      </c>
      <c r="B26" s="721">
        <v>14</v>
      </c>
      <c r="C26" s="165">
        <v>100</v>
      </c>
      <c r="D26" s="164">
        <v>13.5</v>
      </c>
      <c r="E26" s="166">
        <f t="shared" si="0"/>
        <v>100</v>
      </c>
      <c r="F26" s="164">
        <v>13</v>
      </c>
      <c r="G26" s="165">
        <f t="shared" si="1"/>
        <v>100</v>
      </c>
    </row>
    <row r="27" spans="1:7" ht="9" customHeight="1" thickTop="1">
      <c r="A27" s="167"/>
      <c r="B27" s="168"/>
      <c r="C27" s="169"/>
      <c r="D27" s="169"/>
      <c r="E27" s="169"/>
      <c r="F27" s="169"/>
      <c r="G27" s="169"/>
    </row>
    <row r="28" spans="1:7">
      <c r="A28" s="109" t="s">
        <v>160</v>
      </c>
      <c r="B28" s="153"/>
      <c r="D28" s="109"/>
      <c r="E28" s="109"/>
      <c r="F28" s="109"/>
      <c r="G28" s="109"/>
    </row>
    <row r="29" spans="1:7">
      <c r="A29" s="170"/>
      <c r="B29" s="738"/>
      <c r="C29" s="2"/>
      <c r="D29" s="2"/>
      <c r="E29" s="2"/>
      <c r="F29" s="2"/>
      <c r="G29" s="2"/>
    </row>
    <row r="30" spans="1:7">
      <c r="A30" s="109"/>
      <c r="B30" s="744"/>
      <c r="C30" s="109"/>
      <c r="D30" s="109"/>
      <c r="E30" s="109"/>
      <c r="F30" s="109"/>
      <c r="G30" s="109"/>
    </row>
    <row r="31" spans="1:7" s="171" customFormat="1">
      <c r="A31"/>
      <c r="B31" s="153"/>
      <c r="C31"/>
      <c r="D31"/>
      <c r="E31"/>
      <c r="F31"/>
      <c r="G31"/>
    </row>
    <row r="32" spans="1:7">
      <c r="A32" s="109"/>
      <c r="B32" s="153"/>
    </row>
    <row r="33" spans="1:2">
      <c r="A33" s="109"/>
      <c r="B33" s="153"/>
    </row>
    <row r="34" spans="1:2">
      <c r="B34" s="153"/>
    </row>
    <row r="35" spans="1:2">
      <c r="B35" s="153"/>
    </row>
    <row r="36" spans="1:2">
      <c r="B36" s="153"/>
    </row>
    <row r="37" spans="1:2">
      <c r="B37" s="153"/>
    </row>
    <row r="38" spans="1:2">
      <c r="B38" s="153"/>
    </row>
    <row r="39" spans="1:2">
      <c r="B39" s="153"/>
    </row>
    <row r="40" spans="1:2">
      <c r="B40" s="153"/>
    </row>
    <row r="41" spans="1:2">
      <c r="B41" s="153"/>
    </row>
    <row r="42" spans="1:2">
      <c r="B42" s="153"/>
    </row>
    <row r="43" spans="1:2">
      <c r="B43" s="153"/>
    </row>
    <row r="44" spans="1:2">
      <c r="B44" s="153"/>
    </row>
    <row r="45" spans="1:2">
      <c r="B45" s="153"/>
    </row>
  </sheetData>
  <mergeCells count="14">
    <mergeCell ref="B6:C6"/>
    <mergeCell ref="D6:E6"/>
    <mergeCell ref="F6:G6"/>
    <mergeCell ref="A2:G2"/>
    <mergeCell ref="F1:G1"/>
    <mergeCell ref="A3:G3"/>
    <mergeCell ref="A4:G4"/>
    <mergeCell ref="B5:G5"/>
    <mergeCell ref="G7:G9"/>
    <mergeCell ref="B7:B9"/>
    <mergeCell ref="C7:C9"/>
    <mergeCell ref="D7:D9"/>
    <mergeCell ref="E7:E9"/>
    <mergeCell ref="F7:F9"/>
  </mergeCells>
  <phoneticPr fontId="41" type="noConversion"/>
  <printOptions horizontalCentered="1" verticalCentered="1" gridLinesSet="0"/>
  <pageMargins left="0.59055118110236227" right="0.59055118110236227" top="0.59055118110236227" bottom="0.59055118110236227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N59"/>
  <sheetViews>
    <sheetView showGridLines="0" zoomScaleNormal="100" workbookViewId="0">
      <selection activeCell="E23" sqref="E23"/>
    </sheetView>
  </sheetViews>
  <sheetFormatPr defaultRowHeight="12.75"/>
  <cols>
    <col min="1" max="1" width="33.7109375" customWidth="1"/>
    <col min="2" max="2" width="14" customWidth="1"/>
    <col min="3" max="3" width="14.42578125" customWidth="1"/>
    <col min="4" max="4" width="26.5703125" customWidth="1"/>
    <col min="5" max="5" width="23.5703125" customWidth="1"/>
    <col min="6" max="6" width="7" customWidth="1"/>
  </cols>
  <sheetData>
    <row r="1" spans="1:5" ht="15">
      <c r="E1" s="5" t="s">
        <v>161</v>
      </c>
    </row>
    <row r="2" spans="1:5" ht="15" customHeight="1">
      <c r="A2" s="961" t="s">
        <v>162</v>
      </c>
      <c r="B2" s="961"/>
      <c r="C2" s="961"/>
      <c r="D2" s="961"/>
      <c r="E2" s="961"/>
    </row>
    <row r="3" spans="1:5" ht="12.75" customHeight="1">
      <c r="A3" s="961"/>
      <c r="B3" s="961"/>
      <c r="C3" s="961"/>
      <c r="D3" s="961"/>
      <c r="E3" s="961"/>
    </row>
    <row r="4" spans="1:5" ht="13.5" customHeight="1">
      <c r="A4" s="961" t="s">
        <v>343</v>
      </c>
      <c r="B4" s="961"/>
      <c r="C4" s="961"/>
      <c r="D4" s="961"/>
      <c r="E4" s="961"/>
    </row>
    <row r="5" spans="1:5" ht="8.25" customHeight="1">
      <c r="A5" s="42"/>
      <c r="B5" s="42"/>
      <c r="C5" s="42"/>
      <c r="D5" s="42"/>
    </row>
    <row r="6" spans="1:5" ht="9" customHeight="1" thickBot="1"/>
    <row r="7" spans="1:5" ht="12.75" customHeight="1">
      <c r="A7" s="895" t="s">
        <v>34</v>
      </c>
      <c r="B7" s="895" t="s">
        <v>163</v>
      </c>
      <c r="C7" s="962"/>
      <c r="D7" s="964" t="s">
        <v>314</v>
      </c>
      <c r="E7" s="964" t="s">
        <v>315</v>
      </c>
    </row>
    <row r="8" spans="1:5" ht="48.75" customHeight="1" thickBot="1">
      <c r="A8" s="897"/>
      <c r="B8" s="899"/>
      <c r="C8" s="963"/>
      <c r="D8" s="965"/>
      <c r="E8" s="965"/>
    </row>
    <row r="9" spans="1:5" ht="12.75" customHeight="1">
      <c r="A9" s="897"/>
      <c r="B9" s="967" t="s">
        <v>316</v>
      </c>
      <c r="C9" s="969" t="s">
        <v>317</v>
      </c>
      <c r="D9" s="965"/>
      <c r="E9" s="965"/>
    </row>
    <row r="10" spans="1:5" ht="2.25" customHeight="1" thickBot="1">
      <c r="A10" s="897"/>
      <c r="B10" s="968"/>
      <c r="C10" s="963"/>
      <c r="D10" s="966"/>
      <c r="E10" s="966"/>
    </row>
    <row r="11" spans="1:5" ht="17.25" customHeight="1" thickBot="1">
      <c r="A11" s="172" t="s">
        <v>164</v>
      </c>
      <c r="B11" s="212">
        <v>38207</v>
      </c>
      <c r="C11" s="174">
        <v>33567</v>
      </c>
      <c r="D11" s="175">
        <f t="shared" ref="D11:D45" si="0">C11-B11</f>
        <v>-4640</v>
      </c>
      <c r="E11" s="213">
        <f>C11/B11*100</f>
        <v>87.855628549742192</v>
      </c>
    </row>
    <row r="12" spans="1:5" ht="15">
      <c r="A12" s="176" t="s">
        <v>14</v>
      </c>
      <c r="B12" s="177">
        <v>4561</v>
      </c>
      <c r="C12" s="178">
        <v>3777</v>
      </c>
      <c r="D12" s="177">
        <f t="shared" si="0"/>
        <v>-784</v>
      </c>
      <c r="E12" s="179">
        <f t="shared" ref="E12:E46" si="1">C12/B12*100</f>
        <v>82.810787108090338</v>
      </c>
    </row>
    <row r="13" spans="1:5" ht="15">
      <c r="A13" s="180" t="s">
        <v>17</v>
      </c>
      <c r="B13" s="181">
        <v>4409</v>
      </c>
      <c r="C13" s="182">
        <v>3811</v>
      </c>
      <c r="D13" s="181">
        <f t="shared" si="0"/>
        <v>-598</v>
      </c>
      <c r="E13" s="183">
        <f t="shared" si="1"/>
        <v>86.436833749149471</v>
      </c>
    </row>
    <row r="14" spans="1:5" ht="15">
      <c r="A14" s="184" t="s">
        <v>2</v>
      </c>
      <c r="B14" s="181">
        <v>3591</v>
      </c>
      <c r="C14" s="182">
        <v>2941</v>
      </c>
      <c r="D14" s="181">
        <f t="shared" si="0"/>
        <v>-650</v>
      </c>
      <c r="E14" s="183">
        <f t="shared" si="1"/>
        <v>81.899192425508218</v>
      </c>
    </row>
    <row r="15" spans="1:5" ht="15">
      <c r="A15" s="184" t="s">
        <v>18</v>
      </c>
      <c r="B15" s="181">
        <v>4116</v>
      </c>
      <c r="C15" s="182">
        <v>3650</v>
      </c>
      <c r="D15" s="177">
        <f t="shared" si="0"/>
        <v>-466</v>
      </c>
      <c r="E15" s="185">
        <f t="shared" si="1"/>
        <v>88.67832847424684</v>
      </c>
    </row>
    <row r="16" spans="1:5" ht="15">
      <c r="A16" s="180" t="s">
        <v>19</v>
      </c>
      <c r="B16" s="181">
        <v>3500</v>
      </c>
      <c r="C16" s="182">
        <v>2931</v>
      </c>
      <c r="D16" s="181">
        <f t="shared" si="0"/>
        <v>-569</v>
      </c>
      <c r="E16" s="183">
        <f t="shared" si="1"/>
        <v>83.742857142857147</v>
      </c>
    </row>
    <row r="17" spans="1:5" ht="15">
      <c r="A17" s="180" t="s">
        <v>22</v>
      </c>
      <c r="B17" s="181">
        <v>4599</v>
      </c>
      <c r="C17" s="182">
        <v>3873</v>
      </c>
      <c r="D17" s="181">
        <f t="shared" si="0"/>
        <v>-726</v>
      </c>
      <c r="E17" s="183">
        <f t="shared" si="1"/>
        <v>84.213959556425309</v>
      </c>
    </row>
    <row r="18" spans="1:5" ht="15">
      <c r="A18" s="180" t="s">
        <v>23</v>
      </c>
      <c r="B18" s="181">
        <v>4030</v>
      </c>
      <c r="C18" s="182">
        <v>3874</v>
      </c>
      <c r="D18" s="181">
        <f t="shared" si="0"/>
        <v>-156</v>
      </c>
      <c r="E18" s="185">
        <f t="shared" si="1"/>
        <v>96.129032258064512</v>
      </c>
    </row>
    <row r="19" spans="1:5" ht="15">
      <c r="A19" s="180" t="s">
        <v>13</v>
      </c>
      <c r="B19" s="181">
        <v>5175</v>
      </c>
      <c r="C19" s="182">
        <v>4612</v>
      </c>
      <c r="D19" s="181">
        <f t="shared" si="0"/>
        <v>-563</v>
      </c>
      <c r="E19" s="183">
        <f t="shared" si="1"/>
        <v>89.120772946859901</v>
      </c>
    </row>
    <row r="20" spans="1:5" ht="15.75" thickBot="1">
      <c r="A20" s="186" t="s">
        <v>28</v>
      </c>
      <c r="B20" s="187">
        <v>4226</v>
      </c>
      <c r="C20" s="188">
        <v>4098</v>
      </c>
      <c r="D20" s="177">
        <f t="shared" si="0"/>
        <v>-128</v>
      </c>
      <c r="E20" s="189">
        <f t="shared" si="1"/>
        <v>96.971131093232373</v>
      </c>
    </row>
    <row r="21" spans="1:5" ht="15.75" thickBot="1">
      <c r="A21" s="190" t="s">
        <v>40</v>
      </c>
      <c r="B21" s="219">
        <v>26002</v>
      </c>
      <c r="C21" s="191">
        <v>23518</v>
      </c>
      <c r="D21" s="219">
        <f t="shared" si="0"/>
        <v>-2484</v>
      </c>
      <c r="E21" s="213">
        <f t="shared" si="1"/>
        <v>90.446888700869167</v>
      </c>
    </row>
    <row r="22" spans="1:5" ht="15">
      <c r="A22" s="176" t="s">
        <v>1</v>
      </c>
      <c r="B22" s="177">
        <v>5282</v>
      </c>
      <c r="C22" s="178">
        <v>4589</v>
      </c>
      <c r="D22" s="177">
        <f t="shared" si="0"/>
        <v>-693</v>
      </c>
      <c r="E22" s="179">
        <f t="shared" si="1"/>
        <v>86.879969708443767</v>
      </c>
    </row>
    <row r="23" spans="1:5" ht="15">
      <c r="A23" s="180" t="s">
        <v>16</v>
      </c>
      <c r="B23" s="181">
        <v>3482</v>
      </c>
      <c r="C23" s="182">
        <v>3196</v>
      </c>
      <c r="D23" s="181">
        <f t="shared" si="0"/>
        <v>-286</v>
      </c>
      <c r="E23" s="183">
        <f t="shared" si="1"/>
        <v>91.786329695577251</v>
      </c>
    </row>
    <row r="24" spans="1:5" ht="15">
      <c r="A24" s="184" t="s">
        <v>3</v>
      </c>
      <c r="B24" s="181">
        <v>5501</v>
      </c>
      <c r="C24" s="182">
        <v>4825</v>
      </c>
      <c r="D24" s="181">
        <f t="shared" si="0"/>
        <v>-676</v>
      </c>
      <c r="E24" s="185">
        <f t="shared" si="1"/>
        <v>87.711325213597519</v>
      </c>
    </row>
    <row r="25" spans="1:5" ht="15">
      <c r="A25" s="192" t="s">
        <v>21</v>
      </c>
      <c r="B25" s="187">
        <v>3860</v>
      </c>
      <c r="C25" s="188">
        <v>3564</v>
      </c>
      <c r="D25" s="177">
        <f t="shared" si="0"/>
        <v>-296</v>
      </c>
      <c r="E25" s="183">
        <f t="shared" si="1"/>
        <v>92.331606217616581</v>
      </c>
    </row>
    <row r="26" spans="1:5" ht="15">
      <c r="A26" s="180" t="s">
        <v>4</v>
      </c>
      <c r="B26" s="181">
        <v>4493</v>
      </c>
      <c r="C26" s="182">
        <v>4083</v>
      </c>
      <c r="D26" s="181">
        <f t="shared" si="0"/>
        <v>-410</v>
      </c>
      <c r="E26" s="185">
        <f t="shared" si="1"/>
        <v>90.874693968395277</v>
      </c>
    </row>
    <row r="27" spans="1:5" ht="15.75" thickBot="1">
      <c r="A27" s="193" t="s">
        <v>7</v>
      </c>
      <c r="B27" s="194">
        <v>3384</v>
      </c>
      <c r="C27" s="195">
        <v>3261</v>
      </c>
      <c r="D27" s="181">
        <f t="shared" si="0"/>
        <v>-123</v>
      </c>
      <c r="E27" s="183">
        <f t="shared" si="1"/>
        <v>96.365248226950357</v>
      </c>
    </row>
    <row r="28" spans="1:5" ht="15.75" thickBot="1">
      <c r="A28" s="196" t="s">
        <v>165</v>
      </c>
      <c r="B28" s="219">
        <v>51120</v>
      </c>
      <c r="C28" s="197">
        <v>45168</v>
      </c>
      <c r="D28" s="219">
        <f t="shared" si="0"/>
        <v>-5952</v>
      </c>
      <c r="E28" s="213">
        <f t="shared" si="1"/>
        <v>88.356807511737088</v>
      </c>
    </row>
    <row r="29" spans="1:5" ht="15">
      <c r="A29" s="180" t="s">
        <v>15</v>
      </c>
      <c r="B29" s="181">
        <v>7069</v>
      </c>
      <c r="C29" s="182">
        <v>6180</v>
      </c>
      <c r="D29" s="181">
        <f t="shared" si="0"/>
        <v>-889</v>
      </c>
      <c r="E29" s="183">
        <f t="shared" si="1"/>
        <v>87.423963785542512</v>
      </c>
    </row>
    <row r="30" spans="1:5" ht="15">
      <c r="A30" s="176" t="s">
        <v>20</v>
      </c>
      <c r="B30" s="177">
        <v>15773</v>
      </c>
      <c r="C30" s="178">
        <v>14482</v>
      </c>
      <c r="D30" s="177">
        <f t="shared" si="0"/>
        <v>-1291</v>
      </c>
      <c r="E30" s="183">
        <f t="shared" si="1"/>
        <v>91.815127115957651</v>
      </c>
    </row>
    <row r="31" spans="1:5" ht="15">
      <c r="A31" s="186" t="s">
        <v>26</v>
      </c>
      <c r="B31" s="187">
        <v>9554</v>
      </c>
      <c r="C31" s="188">
        <v>7808</v>
      </c>
      <c r="D31" s="187">
        <f t="shared" si="0"/>
        <v>-1746</v>
      </c>
      <c r="E31" s="183">
        <f t="shared" si="1"/>
        <v>81.72493196566883</v>
      </c>
    </row>
    <row r="32" spans="1:5" ht="15">
      <c r="A32" s="180" t="s">
        <v>232</v>
      </c>
      <c r="B32" s="181">
        <v>4614</v>
      </c>
      <c r="C32" s="182">
        <v>4186</v>
      </c>
      <c r="D32" s="181">
        <f t="shared" si="0"/>
        <v>-428</v>
      </c>
      <c r="E32" s="377">
        <f t="shared" si="1"/>
        <v>90.72388383181621</v>
      </c>
    </row>
    <row r="33" spans="1:6" ht="15">
      <c r="A33" s="198" t="s">
        <v>233</v>
      </c>
      <c r="B33" s="177">
        <v>8297</v>
      </c>
      <c r="C33" s="178">
        <v>7277</v>
      </c>
      <c r="D33" s="177">
        <f t="shared" si="0"/>
        <v>-1020</v>
      </c>
      <c r="E33" s="377">
        <f t="shared" si="1"/>
        <v>87.706399903579609</v>
      </c>
    </row>
    <row r="34" spans="1:6" ht="15.75" thickBot="1">
      <c r="A34" s="180" t="s">
        <v>27</v>
      </c>
      <c r="B34" s="181">
        <v>5813</v>
      </c>
      <c r="C34" s="182">
        <v>5235</v>
      </c>
      <c r="D34" s="181">
        <f t="shared" si="0"/>
        <v>-578</v>
      </c>
      <c r="E34" s="185">
        <f t="shared" si="1"/>
        <v>90.056769310166857</v>
      </c>
    </row>
    <row r="35" spans="1:6" ht="15.75" thickBot="1">
      <c r="A35" s="199" t="s">
        <v>166</v>
      </c>
      <c r="B35" s="219">
        <v>30693</v>
      </c>
      <c r="C35" s="191">
        <v>27702</v>
      </c>
      <c r="D35" s="219">
        <f t="shared" si="0"/>
        <v>-2991</v>
      </c>
      <c r="E35" s="213">
        <f t="shared" si="1"/>
        <v>90.255107027661026</v>
      </c>
    </row>
    <row r="36" spans="1:6" ht="15">
      <c r="A36" s="176" t="s">
        <v>5</v>
      </c>
      <c r="B36" s="177">
        <v>2457</v>
      </c>
      <c r="C36" s="178">
        <v>2345</v>
      </c>
      <c r="D36" s="177">
        <f t="shared" si="0"/>
        <v>-112</v>
      </c>
      <c r="E36" s="179">
        <f t="shared" si="1"/>
        <v>95.441595441595439</v>
      </c>
    </row>
    <row r="37" spans="1:6" ht="15">
      <c r="A37" s="180" t="s">
        <v>24</v>
      </c>
      <c r="B37" s="181">
        <v>6366</v>
      </c>
      <c r="C37" s="182">
        <v>5651</v>
      </c>
      <c r="D37" s="181">
        <f t="shared" si="0"/>
        <v>-715</v>
      </c>
      <c r="E37" s="183">
        <f t="shared" si="1"/>
        <v>88.768457430097385</v>
      </c>
    </row>
    <row r="38" spans="1:6" ht="15">
      <c r="A38" s="176" t="s">
        <v>6</v>
      </c>
      <c r="B38" s="177">
        <v>4265</v>
      </c>
      <c r="C38" s="178">
        <v>4320</v>
      </c>
      <c r="D38" s="177">
        <f t="shared" si="0"/>
        <v>55</v>
      </c>
      <c r="E38" s="185">
        <f t="shared" si="1"/>
        <v>101.28956623681124</v>
      </c>
    </row>
    <row r="39" spans="1:6" ht="15">
      <c r="A39" s="180" t="s">
        <v>25</v>
      </c>
      <c r="B39" s="181">
        <v>3054</v>
      </c>
      <c r="C39" s="182">
        <v>2693</v>
      </c>
      <c r="D39" s="181">
        <f>C39-B39</f>
        <v>-361</v>
      </c>
      <c r="E39" s="183">
        <f>C39/B39*100</f>
        <v>88.179436804191226</v>
      </c>
    </row>
    <row r="40" spans="1:6" ht="15">
      <c r="A40" s="180" t="s">
        <v>8</v>
      </c>
      <c r="B40" s="181">
        <v>2690</v>
      </c>
      <c r="C40" s="182">
        <v>2471</v>
      </c>
      <c r="D40" s="181">
        <f t="shared" si="0"/>
        <v>-219</v>
      </c>
      <c r="E40" s="183">
        <f t="shared" si="1"/>
        <v>91.858736059479554</v>
      </c>
    </row>
    <row r="41" spans="1:6" ht="15">
      <c r="A41" s="180" t="s">
        <v>9</v>
      </c>
      <c r="B41" s="181">
        <v>4513</v>
      </c>
      <c r="C41" s="182">
        <v>3672</v>
      </c>
      <c r="D41" s="181">
        <f t="shared" si="0"/>
        <v>-841</v>
      </c>
      <c r="E41" s="183">
        <f t="shared" si="1"/>
        <v>81.364945712386444</v>
      </c>
    </row>
    <row r="42" spans="1:6" ht="15">
      <c r="A42" s="180" t="s">
        <v>10</v>
      </c>
      <c r="B42" s="181">
        <v>3919</v>
      </c>
      <c r="C42" s="182">
        <v>3487</v>
      </c>
      <c r="D42" s="181">
        <f>C42-B42</f>
        <v>-432</v>
      </c>
      <c r="E42" s="183">
        <f>C42/B42*100</f>
        <v>88.976779790762947</v>
      </c>
    </row>
    <row r="43" spans="1:6" ht="15.75" thickBot="1">
      <c r="A43" s="198" t="s">
        <v>12</v>
      </c>
      <c r="B43" s="177">
        <v>3429</v>
      </c>
      <c r="C43" s="178">
        <v>3063</v>
      </c>
      <c r="D43" s="177">
        <f t="shared" si="0"/>
        <v>-366</v>
      </c>
      <c r="E43" s="189">
        <f t="shared" si="1"/>
        <v>89.326334208223969</v>
      </c>
    </row>
    <row r="44" spans="1:6" ht="15.75" thickBot="1">
      <c r="A44" s="199" t="s">
        <v>167</v>
      </c>
      <c r="B44" s="219">
        <v>20292</v>
      </c>
      <c r="C44" s="191">
        <v>18156</v>
      </c>
      <c r="D44" s="219">
        <f t="shared" si="0"/>
        <v>-2136</v>
      </c>
      <c r="E44" s="213">
        <f t="shared" si="1"/>
        <v>89.473684210526315</v>
      </c>
    </row>
    <row r="45" spans="1:6" ht="15.75" customHeight="1" thickBot="1">
      <c r="A45" s="200" t="s">
        <v>11</v>
      </c>
      <c r="B45" s="720">
        <v>20292</v>
      </c>
      <c r="C45" s="202">
        <v>18156</v>
      </c>
      <c r="D45" s="203">
        <f t="shared" si="0"/>
        <v>-2136</v>
      </c>
      <c r="E45" s="204">
        <f t="shared" si="1"/>
        <v>89.473684210526315</v>
      </c>
    </row>
    <row r="46" spans="1:6" ht="34.5" customHeight="1" thickBot="1">
      <c r="A46" s="205" t="s">
        <v>168</v>
      </c>
      <c r="B46" s="173">
        <v>166314</v>
      </c>
      <c r="C46" s="212">
        <v>148111</v>
      </c>
      <c r="D46" s="212">
        <f t="shared" ref="D46" si="2">D44+D35+D28+D21+D11</f>
        <v>-18203</v>
      </c>
      <c r="E46" s="213">
        <f t="shared" si="1"/>
        <v>89.055040465625268</v>
      </c>
    </row>
    <row r="47" spans="1:6" ht="15" customHeight="1">
      <c r="A47" s="2"/>
      <c r="B47" s="206"/>
      <c r="C47" s="207"/>
      <c r="D47" s="207"/>
    </row>
    <row r="48" spans="1:6" ht="21" customHeight="1">
      <c r="A48" s="1" t="s">
        <v>169</v>
      </c>
      <c r="C48" s="208"/>
      <c r="D48" s="208"/>
      <c r="F48" s="43"/>
    </row>
    <row r="49" spans="1:14" ht="23.25" customHeight="1"/>
    <row r="50" spans="1:14" ht="15" customHeight="1"/>
    <row r="57" spans="1:14">
      <c r="A57" s="1"/>
      <c r="B57" s="1"/>
      <c r="C57" s="209"/>
      <c r="D57" s="209"/>
    </row>
    <row r="59" spans="1:14" s="171" customFormat="1">
      <c r="A59"/>
      <c r="B59"/>
      <c r="C59"/>
      <c r="D59"/>
      <c r="E59"/>
      <c r="F59"/>
      <c r="G59"/>
      <c r="H59"/>
      <c r="I59"/>
      <c r="J59"/>
      <c r="K59"/>
      <c r="L59"/>
      <c r="M59"/>
      <c r="N59"/>
    </row>
  </sheetData>
  <mergeCells count="8">
    <mergeCell ref="A2:E3"/>
    <mergeCell ref="A4:E4"/>
    <mergeCell ref="A7:A10"/>
    <mergeCell ref="B7:C8"/>
    <mergeCell ref="D7:D10"/>
    <mergeCell ref="E7:E10"/>
    <mergeCell ref="B9:B10"/>
    <mergeCell ref="C9:C10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Zakresy nazwane</vt:lpstr>
      </vt:variant>
      <vt:variant>
        <vt:i4>2</vt:i4>
      </vt:variant>
    </vt:vector>
  </HeadingPairs>
  <TitlesOfParts>
    <vt:vector size="18" baseType="lpstr">
      <vt:lpstr>Tabela 1 </vt:lpstr>
      <vt:lpstr>Tabela 2</vt:lpstr>
      <vt:lpstr>Tabela 3</vt:lpstr>
      <vt:lpstr>Tabela 4</vt:lpstr>
      <vt:lpstr>Tabela 5</vt:lpstr>
      <vt:lpstr>Tabela 5a</vt:lpstr>
      <vt:lpstr>Tabela 6</vt:lpstr>
      <vt:lpstr>Tabela 7</vt:lpstr>
      <vt:lpstr>Tabela 8</vt:lpstr>
      <vt:lpstr>Tabela 9</vt:lpstr>
      <vt:lpstr>Tabela 10</vt:lpstr>
      <vt:lpstr>Tabela 11</vt:lpstr>
      <vt:lpstr>Tabela 12</vt:lpstr>
      <vt:lpstr>Tabela 13</vt:lpstr>
      <vt:lpstr>Tabela 14</vt:lpstr>
      <vt:lpstr>Tabela 15</vt:lpstr>
      <vt:lpstr>'Tabela 2'!Obszar_wydruku</vt:lpstr>
      <vt:lpstr>'Tabela 5a'!Obszar_wydruku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Informacja sygnalna - sierpień 1995r</dc:title>
  <dc:creator>Wojewódzki Urząd pracy we Wroc</dc:creator>
  <cp:lastModifiedBy>Krystyna Soltys</cp:lastModifiedBy>
  <cp:lastPrinted>2014-05-27T07:54:37Z</cp:lastPrinted>
  <dcterms:created xsi:type="dcterms:W3CDTF">1999-08-03T15:46:10Z</dcterms:created>
  <dcterms:modified xsi:type="dcterms:W3CDTF">2014-05-27T13:45:30Z</dcterms:modified>
</cp:coreProperties>
</file>