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2-2014\Tabele\"/>
    </mc:Choice>
  </mc:AlternateContent>
  <bookViews>
    <workbookView xWindow="360" yWindow="105" windowWidth="9720" windowHeight="6750" firstSheet="4" activeTab="13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</sheets>
  <definedNames>
    <definedName name="_xlnm.Print_Area" localSheetId="2">'Tabela 2'!$A$1:$O$34</definedName>
    <definedName name="_xlnm.Print_Area" localSheetId="6">'Tabela 5a'!$A$1:$L$20</definedName>
  </definedNames>
  <calcPr calcId="152511"/>
</workbook>
</file>

<file path=xl/calcChain.xml><?xml version="1.0" encoding="utf-8"?>
<calcChain xmlns="http://schemas.openxmlformats.org/spreadsheetml/2006/main">
  <c r="C47" i="50" l="1"/>
  <c r="B47" i="50"/>
  <c r="G45" i="76" l="1"/>
  <c r="F45" i="76"/>
  <c r="D45" i="76"/>
  <c r="B45" i="76"/>
  <c r="C45" i="76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23" i="91"/>
  <c r="E23" i="91"/>
  <c r="H23" i="91"/>
  <c r="I23" i="91"/>
  <c r="J23" i="91"/>
  <c r="N23" i="91"/>
  <c r="O23" i="91"/>
  <c r="D24" i="91"/>
  <c r="E24" i="91"/>
  <c r="H24" i="91"/>
  <c r="I24" i="91"/>
  <c r="J24" i="91"/>
  <c r="N24" i="91"/>
  <c r="O24" i="91"/>
  <c r="D25" i="91"/>
  <c r="E25" i="91"/>
  <c r="H25" i="91"/>
  <c r="I25" i="91"/>
  <c r="J25" i="91"/>
  <c r="N25" i="91"/>
  <c r="O25" i="91"/>
  <c r="D26" i="91"/>
  <c r="E26" i="91"/>
  <c r="H26" i="91"/>
  <c r="I26" i="91"/>
  <c r="J26" i="91"/>
  <c r="N26" i="91"/>
  <c r="O26" i="91"/>
  <c r="D27" i="91"/>
  <c r="E27" i="91"/>
  <c r="H27" i="91"/>
  <c r="I27" i="91"/>
  <c r="J27" i="91"/>
  <c r="N27" i="91"/>
  <c r="O27" i="91"/>
  <c r="D28" i="91"/>
  <c r="E28" i="91"/>
  <c r="H28" i="91"/>
  <c r="I28" i="91"/>
  <c r="J28" i="91"/>
  <c r="N28" i="91"/>
  <c r="O28" i="91"/>
  <c r="D29" i="91"/>
  <c r="E29" i="91"/>
  <c r="H29" i="91"/>
  <c r="I29" i="91"/>
  <c r="J29" i="91"/>
  <c r="N29" i="91"/>
  <c r="O29" i="91"/>
  <c r="D30" i="91"/>
  <c r="E30" i="91"/>
  <c r="H30" i="91"/>
  <c r="I30" i="91"/>
  <c r="J30" i="91"/>
  <c r="N30" i="91"/>
  <c r="O30" i="91"/>
  <c r="D31" i="91"/>
  <c r="E31" i="91"/>
  <c r="H31" i="91"/>
  <c r="I31" i="91"/>
  <c r="J31" i="91"/>
  <c r="N31" i="91"/>
  <c r="O31" i="91"/>
  <c r="D32" i="91"/>
  <c r="E32" i="91"/>
  <c r="H32" i="91"/>
  <c r="I32" i="91"/>
  <c r="J32" i="91"/>
  <c r="N32" i="91"/>
  <c r="O32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K39" i="89"/>
  <c r="J39" i="89"/>
  <c r="I39" i="89"/>
  <c r="H39" i="89"/>
  <c r="G39" i="89"/>
  <c r="D39" i="89"/>
  <c r="K38" i="89"/>
  <c r="J38" i="89"/>
  <c r="I38" i="89"/>
  <c r="H38" i="89"/>
  <c r="G38" i="89"/>
  <c r="D38" i="89"/>
  <c r="K37" i="89"/>
  <c r="J37" i="89"/>
  <c r="I37" i="89"/>
  <c r="H37" i="89"/>
  <c r="G37" i="89"/>
  <c r="D37" i="89"/>
  <c r="K36" i="89"/>
  <c r="J36" i="89"/>
  <c r="I36" i="89"/>
  <c r="H36" i="89"/>
  <c r="G36" i="89"/>
  <c r="D36" i="89"/>
  <c r="K35" i="89"/>
  <c r="J35" i="89"/>
  <c r="I35" i="89"/>
  <c r="H35" i="89"/>
  <c r="G35" i="89"/>
  <c r="D35" i="89"/>
  <c r="K34" i="89"/>
  <c r="J34" i="89"/>
  <c r="I34" i="89"/>
  <c r="H34" i="89"/>
  <c r="G34" i="89"/>
  <c r="D34" i="89"/>
  <c r="K33" i="89"/>
  <c r="J33" i="89"/>
  <c r="I33" i="89"/>
  <c r="H33" i="89"/>
  <c r="G33" i="89"/>
  <c r="D33" i="89"/>
  <c r="K32" i="89"/>
  <c r="J32" i="89"/>
  <c r="I32" i="89"/>
  <c r="H32" i="89"/>
  <c r="G32" i="89"/>
  <c r="D32" i="89"/>
  <c r="K31" i="89"/>
  <c r="J31" i="89"/>
  <c r="I31" i="89"/>
  <c r="H31" i="89"/>
  <c r="G31" i="89"/>
  <c r="D31" i="89"/>
  <c r="K30" i="89"/>
  <c r="J30" i="89"/>
  <c r="I30" i="89"/>
  <c r="H30" i="89"/>
  <c r="G30" i="89"/>
  <c r="D30" i="89"/>
  <c r="K29" i="89"/>
  <c r="J29" i="89"/>
  <c r="I29" i="89"/>
  <c r="H29" i="89"/>
  <c r="G29" i="89"/>
  <c r="D29" i="89"/>
  <c r="K28" i="89"/>
  <c r="J28" i="89"/>
  <c r="I28" i="89"/>
  <c r="H28" i="89"/>
  <c r="G28" i="89"/>
  <c r="D28" i="89"/>
  <c r="K27" i="89"/>
  <c r="J27" i="89"/>
  <c r="I27" i="89"/>
  <c r="H27" i="89"/>
  <c r="G27" i="89"/>
  <c r="D27" i="89"/>
  <c r="K26" i="89"/>
  <c r="J26" i="89"/>
  <c r="I26" i="89"/>
  <c r="H26" i="89"/>
  <c r="G26" i="89"/>
  <c r="D26" i="89"/>
  <c r="K25" i="89"/>
  <c r="J25" i="89"/>
  <c r="I25" i="89"/>
  <c r="H25" i="89"/>
  <c r="G25" i="89"/>
  <c r="D25" i="89"/>
  <c r="K24" i="89"/>
  <c r="J24" i="89"/>
  <c r="I24" i="89"/>
  <c r="H24" i="89"/>
  <c r="G24" i="89"/>
  <c r="D24" i="89"/>
  <c r="K23" i="89"/>
  <c r="J23" i="89"/>
  <c r="I23" i="89"/>
  <c r="H23" i="89"/>
  <c r="G23" i="89"/>
  <c r="D23" i="89"/>
  <c r="K22" i="89"/>
  <c r="J22" i="89"/>
  <c r="I22" i="89"/>
  <c r="H22" i="89"/>
  <c r="G22" i="89"/>
  <c r="D22" i="89"/>
  <c r="K21" i="89"/>
  <c r="J21" i="89"/>
  <c r="I21" i="89"/>
  <c r="H21" i="89"/>
  <c r="G21" i="89"/>
  <c r="D21" i="89"/>
  <c r="K20" i="89"/>
  <c r="J20" i="89"/>
  <c r="I20" i="89"/>
  <c r="H20" i="89"/>
  <c r="G20" i="89"/>
  <c r="D20" i="89"/>
  <c r="K19" i="89"/>
  <c r="J19" i="89"/>
  <c r="I19" i="89"/>
  <c r="H19" i="89"/>
  <c r="G19" i="89"/>
  <c r="D19" i="89"/>
  <c r="K18" i="89"/>
  <c r="J18" i="89"/>
  <c r="I18" i="89"/>
  <c r="H18" i="89"/>
  <c r="G18" i="89"/>
  <c r="D18" i="89"/>
  <c r="K17" i="89"/>
  <c r="J17" i="89"/>
  <c r="I17" i="89"/>
  <c r="H17" i="89"/>
  <c r="G17" i="89"/>
  <c r="D17" i="89"/>
  <c r="K16" i="89"/>
  <c r="J16" i="89"/>
  <c r="I16" i="89"/>
  <c r="H16" i="89"/>
  <c r="G16" i="89"/>
  <c r="D16" i="89"/>
  <c r="K15" i="89"/>
  <c r="J15" i="89"/>
  <c r="I15" i="89"/>
  <c r="H15" i="89"/>
  <c r="G15" i="89"/>
  <c r="D15" i="89"/>
  <c r="K14" i="89"/>
  <c r="J14" i="89"/>
  <c r="I14" i="89"/>
  <c r="H14" i="89"/>
  <c r="G14" i="89"/>
  <c r="D14" i="89"/>
  <c r="K13" i="89"/>
  <c r="J13" i="89"/>
  <c r="I13" i="89"/>
  <c r="H13" i="89"/>
  <c r="G13" i="89"/>
  <c r="D13" i="89"/>
  <c r="K12" i="89"/>
  <c r="J12" i="89"/>
  <c r="I12" i="89"/>
  <c r="H12" i="89"/>
  <c r="G12" i="89"/>
  <c r="D12" i="89"/>
  <c r="K11" i="89"/>
  <c r="J11" i="89"/>
  <c r="I11" i="89"/>
  <c r="H11" i="89"/>
  <c r="G11" i="89"/>
  <c r="D11" i="89"/>
  <c r="K10" i="89"/>
  <c r="J10" i="89"/>
  <c r="I10" i="89"/>
  <c r="H10" i="89"/>
  <c r="G10" i="89"/>
  <c r="D10" i="89"/>
  <c r="I40" i="89" l="1"/>
  <c r="H40" i="89"/>
  <c r="K40" i="89"/>
  <c r="G40" i="89"/>
  <c r="C35" i="58" l="1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D32" i="41" l="1"/>
  <c r="D31" i="41"/>
  <c r="D30" i="41"/>
  <c r="D29" i="41"/>
  <c r="D28" i="41"/>
  <c r="D27" i="41"/>
  <c r="D26" i="41"/>
  <c r="D25" i="41"/>
  <c r="D24" i="41"/>
  <c r="D23" i="41"/>
  <c r="D22" i="41"/>
  <c r="D21" i="41"/>
  <c r="D20" i="41"/>
  <c r="D19" i="41"/>
  <c r="D18" i="41"/>
  <c r="D17" i="41"/>
  <c r="D16" i="41"/>
  <c r="D15" i="41"/>
  <c r="D14" i="41"/>
  <c r="D13" i="41"/>
  <c r="D12" i="41"/>
  <c r="D11" i="41"/>
  <c r="D10" i="41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5" i="76" s="1"/>
  <c r="H44" i="76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32" i="76"/>
  <c r="D20" i="55" l="1"/>
  <c r="E20" i="55"/>
  <c r="F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D44" i="76"/>
  <c r="I43" i="76"/>
  <c r="E43" i="76"/>
  <c r="D43" i="76"/>
  <c r="I42" i="76"/>
  <c r="E42" i="76"/>
  <c r="D42" i="76"/>
  <c r="I41" i="76"/>
  <c r="E41" i="76"/>
  <c r="D41" i="76"/>
  <c r="I40" i="76"/>
  <c r="E40" i="76"/>
  <c r="D40" i="76"/>
  <c r="I39" i="76"/>
  <c r="E39" i="76"/>
  <c r="D39" i="76"/>
  <c r="I38" i="76"/>
  <c r="E38" i="76"/>
  <c r="D38" i="76"/>
  <c r="I37" i="76"/>
  <c r="E37" i="76"/>
  <c r="D37" i="76"/>
  <c r="I36" i="76"/>
  <c r="E36" i="76"/>
  <c r="D36" i="76"/>
  <c r="I35" i="76"/>
  <c r="E35" i="76"/>
  <c r="D35" i="76"/>
  <c r="I34" i="76"/>
  <c r="E34" i="76"/>
  <c r="D34" i="76"/>
  <c r="I33" i="76"/>
  <c r="E33" i="76"/>
  <c r="D33" i="76"/>
  <c r="I31" i="76"/>
  <c r="E31" i="76"/>
  <c r="D31" i="76"/>
  <c r="I30" i="76"/>
  <c r="E30" i="76"/>
  <c r="D30" i="76"/>
  <c r="I29" i="76"/>
  <c r="E29" i="76"/>
  <c r="D29" i="76"/>
  <c r="I28" i="76"/>
  <c r="E28" i="76"/>
  <c r="D28" i="76"/>
  <c r="I27" i="76"/>
  <c r="E27" i="76"/>
  <c r="D27" i="76"/>
  <c r="I26" i="76"/>
  <c r="E26" i="76"/>
  <c r="D26" i="76"/>
  <c r="I25" i="76"/>
  <c r="E25" i="76"/>
  <c r="D25" i="76"/>
  <c r="I24" i="76"/>
  <c r="E24" i="76"/>
  <c r="D24" i="76"/>
  <c r="I23" i="76"/>
  <c r="E23" i="76"/>
  <c r="D23" i="76"/>
  <c r="I22" i="76"/>
  <c r="E22" i="76"/>
  <c r="D22" i="76"/>
  <c r="I21" i="76"/>
  <c r="E21" i="76"/>
  <c r="D21" i="76"/>
  <c r="I20" i="76"/>
  <c r="E20" i="76"/>
  <c r="D20" i="76"/>
  <c r="I19" i="76"/>
  <c r="E19" i="76"/>
  <c r="D19" i="76"/>
  <c r="I18" i="76"/>
  <c r="E18" i="76"/>
  <c r="D18" i="76"/>
  <c r="I17" i="76"/>
  <c r="E17" i="76"/>
  <c r="D17" i="76"/>
  <c r="I16" i="76"/>
  <c r="E16" i="76"/>
  <c r="D16" i="76"/>
  <c r="I15" i="76"/>
  <c r="E15" i="76"/>
  <c r="D15" i="76"/>
  <c r="I14" i="76"/>
  <c r="E14" i="76"/>
  <c r="D14" i="76"/>
  <c r="I13" i="76"/>
  <c r="E13" i="76"/>
  <c r="D13" i="76"/>
  <c r="I12" i="76"/>
  <c r="E12" i="76"/>
  <c r="D12" i="76"/>
  <c r="I11" i="76"/>
  <c r="E11" i="76"/>
  <c r="D11" i="76"/>
  <c r="I10" i="76"/>
  <c r="E10" i="76"/>
  <c r="D10" i="76"/>
  <c r="H31" i="53"/>
  <c r="I31" i="53"/>
  <c r="J31" i="53"/>
  <c r="K31" i="53"/>
  <c r="G31" i="53"/>
  <c r="G32" i="53"/>
  <c r="D31" i="53"/>
  <c r="D32" i="53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F12" i="55"/>
  <c r="F13" i="55"/>
  <c r="F14" i="55"/>
  <c r="F15" i="55"/>
  <c r="F16" i="55"/>
  <c r="F17" i="55"/>
  <c r="F18" i="55"/>
  <c r="F19" i="55"/>
  <c r="F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J32" i="55"/>
  <c r="F32" i="55"/>
  <c r="E32" i="55"/>
  <c r="J31" i="55"/>
  <c r="F31" i="55"/>
  <c r="E31" i="55"/>
  <c r="J30" i="55"/>
  <c r="F30" i="55"/>
  <c r="E30" i="55"/>
  <c r="J29" i="55"/>
  <c r="F29" i="55"/>
  <c r="E29" i="55"/>
  <c r="J28" i="55"/>
  <c r="F28" i="55"/>
  <c r="E28" i="55"/>
  <c r="J27" i="55"/>
  <c r="F27" i="55"/>
  <c r="E27" i="55"/>
  <c r="J26" i="55"/>
  <c r="F26" i="55"/>
  <c r="E26" i="55"/>
  <c r="J25" i="55"/>
  <c r="F25" i="55"/>
  <c r="E25" i="55"/>
  <c r="J24" i="55"/>
  <c r="F24" i="55"/>
  <c r="E24" i="55"/>
  <c r="J21" i="55"/>
  <c r="F21" i="55"/>
  <c r="E21" i="55"/>
  <c r="J23" i="55"/>
  <c r="F23" i="55"/>
  <c r="E23" i="55"/>
  <c r="J22" i="55"/>
  <c r="F22" i="55"/>
  <c r="E22" i="55"/>
  <c r="E19" i="55"/>
  <c r="E18" i="55"/>
  <c r="E17" i="55"/>
  <c r="E16" i="55"/>
  <c r="E15" i="55"/>
  <c r="E14" i="55"/>
  <c r="E13" i="55"/>
  <c r="E12" i="55"/>
  <c r="E11" i="55"/>
  <c r="E10" i="55"/>
  <c r="D10" i="55"/>
  <c r="K45" i="53"/>
  <c r="J45" i="53"/>
  <c r="G45" i="53"/>
  <c r="D45" i="53"/>
  <c r="K44" i="53"/>
  <c r="J44" i="53"/>
  <c r="I44" i="53"/>
  <c r="H44" i="53"/>
  <c r="G44" i="53"/>
  <c r="D44" i="53"/>
  <c r="K43" i="53"/>
  <c r="J43" i="53"/>
  <c r="I43" i="53"/>
  <c r="H43" i="53"/>
  <c r="G43" i="53"/>
  <c r="D43" i="53"/>
  <c r="K42" i="53"/>
  <c r="J42" i="53"/>
  <c r="I42" i="53"/>
  <c r="H42" i="53"/>
  <c r="G42" i="53"/>
  <c r="D42" i="53"/>
  <c r="K41" i="53"/>
  <c r="J41" i="53"/>
  <c r="I41" i="53"/>
  <c r="H41" i="53"/>
  <c r="G41" i="53"/>
  <c r="D41" i="53"/>
  <c r="K40" i="53"/>
  <c r="J40" i="53"/>
  <c r="I40" i="53"/>
  <c r="H40" i="53"/>
  <c r="G40" i="53"/>
  <c r="D40" i="53"/>
  <c r="K39" i="53"/>
  <c r="J39" i="53"/>
  <c r="I39" i="53"/>
  <c r="H39" i="53"/>
  <c r="G39" i="53"/>
  <c r="D39" i="53"/>
  <c r="K38" i="53"/>
  <c r="J38" i="53"/>
  <c r="I38" i="53"/>
  <c r="H38" i="53"/>
  <c r="G38" i="53"/>
  <c r="D38" i="53"/>
  <c r="K37" i="53"/>
  <c r="J37" i="53"/>
  <c r="I37" i="53"/>
  <c r="H37" i="53"/>
  <c r="G37" i="53"/>
  <c r="D37" i="53"/>
  <c r="K36" i="53"/>
  <c r="J36" i="53"/>
  <c r="I36" i="53"/>
  <c r="H36" i="53"/>
  <c r="G36" i="53"/>
  <c r="D36" i="53"/>
  <c r="K35" i="53"/>
  <c r="J35" i="53"/>
  <c r="I35" i="53"/>
  <c r="H35" i="53"/>
  <c r="G35" i="53"/>
  <c r="D35" i="53"/>
  <c r="K34" i="53"/>
  <c r="J34" i="53"/>
  <c r="I34" i="53"/>
  <c r="H34" i="53"/>
  <c r="G34" i="53"/>
  <c r="D34" i="53"/>
  <c r="K33" i="53"/>
  <c r="J33" i="53"/>
  <c r="I33" i="53"/>
  <c r="H33" i="53"/>
  <c r="G33" i="53"/>
  <c r="D33" i="53"/>
  <c r="K32" i="53"/>
  <c r="J32" i="53"/>
  <c r="I32" i="53"/>
  <c r="H32" i="53"/>
  <c r="K30" i="53"/>
  <c r="J30" i="53"/>
  <c r="I30" i="53"/>
  <c r="H30" i="53"/>
  <c r="G30" i="53"/>
  <c r="D30" i="53"/>
  <c r="K29" i="53"/>
  <c r="J29" i="53"/>
  <c r="I29" i="53"/>
  <c r="H29" i="53"/>
  <c r="G29" i="53"/>
  <c r="D29" i="53"/>
  <c r="K28" i="53"/>
  <c r="J28" i="53"/>
  <c r="I28" i="53"/>
  <c r="H28" i="53"/>
  <c r="G28" i="53"/>
  <c r="D28" i="53"/>
  <c r="K27" i="53"/>
  <c r="J27" i="53"/>
  <c r="I27" i="53"/>
  <c r="H27" i="53"/>
  <c r="G27" i="53"/>
  <c r="D27" i="53"/>
  <c r="K26" i="53"/>
  <c r="J26" i="53"/>
  <c r="I26" i="53"/>
  <c r="H26" i="53"/>
  <c r="G26" i="53"/>
  <c r="D26" i="53"/>
  <c r="K25" i="53"/>
  <c r="J25" i="53"/>
  <c r="I25" i="53"/>
  <c r="H25" i="53"/>
  <c r="G25" i="53"/>
  <c r="D25" i="53"/>
  <c r="K24" i="53"/>
  <c r="J24" i="53"/>
  <c r="I24" i="53"/>
  <c r="H24" i="53"/>
  <c r="G24" i="53"/>
  <c r="D24" i="53"/>
  <c r="K23" i="53"/>
  <c r="J23" i="53"/>
  <c r="I23" i="53"/>
  <c r="H23" i="53"/>
  <c r="G23" i="53"/>
  <c r="D23" i="53"/>
  <c r="K22" i="53"/>
  <c r="J22" i="53"/>
  <c r="I22" i="53"/>
  <c r="H22" i="53"/>
  <c r="G22" i="53"/>
  <c r="D22" i="53"/>
  <c r="K21" i="53"/>
  <c r="J21" i="53"/>
  <c r="I21" i="53"/>
  <c r="H21" i="53"/>
  <c r="G21" i="53"/>
  <c r="D21" i="53"/>
  <c r="K20" i="53"/>
  <c r="J20" i="53"/>
  <c r="I20" i="53"/>
  <c r="H20" i="53"/>
  <c r="G20" i="53"/>
  <c r="D20" i="53"/>
  <c r="K19" i="53"/>
  <c r="J19" i="53"/>
  <c r="I19" i="53"/>
  <c r="H19" i="53"/>
  <c r="G19" i="53"/>
  <c r="D19" i="53"/>
  <c r="K18" i="53"/>
  <c r="J18" i="53"/>
  <c r="I18" i="53"/>
  <c r="H18" i="53"/>
  <c r="G18" i="53"/>
  <c r="D18" i="53"/>
  <c r="K17" i="53"/>
  <c r="J17" i="53"/>
  <c r="I17" i="53"/>
  <c r="H17" i="53"/>
  <c r="G17" i="53"/>
  <c r="D17" i="53"/>
  <c r="K16" i="53"/>
  <c r="J16" i="53"/>
  <c r="I16" i="53"/>
  <c r="H16" i="53"/>
  <c r="G16" i="53"/>
  <c r="D16" i="53"/>
  <c r="K15" i="53"/>
  <c r="J15" i="53"/>
  <c r="I15" i="53"/>
  <c r="H15" i="53"/>
  <c r="G15" i="53"/>
  <c r="D15" i="53"/>
  <c r="K14" i="53"/>
  <c r="J14" i="53"/>
  <c r="I14" i="53"/>
  <c r="H14" i="53"/>
  <c r="G14" i="53"/>
  <c r="D14" i="53"/>
  <c r="K13" i="53"/>
  <c r="J13" i="53"/>
  <c r="I13" i="53"/>
  <c r="H13" i="53"/>
  <c r="G13" i="53"/>
  <c r="D13" i="53"/>
  <c r="K12" i="53"/>
  <c r="J12" i="53"/>
  <c r="I12" i="53"/>
  <c r="H12" i="53"/>
  <c r="G12" i="53"/>
  <c r="D12" i="53"/>
  <c r="K11" i="53"/>
  <c r="J11" i="53"/>
  <c r="I11" i="53"/>
  <c r="H11" i="53"/>
  <c r="G11" i="53"/>
  <c r="D11" i="53"/>
  <c r="K10" i="53"/>
  <c r="J10" i="53"/>
  <c r="I10" i="53"/>
  <c r="H10" i="53"/>
  <c r="G10" i="53"/>
  <c r="D10" i="53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F44" i="44" l="1"/>
  <c r="I45" i="53"/>
  <c r="D41" i="44"/>
  <c r="D46" i="46"/>
  <c r="F41" i="44"/>
  <c r="H45" i="53"/>
  <c r="E41" i="44"/>
  <c r="D44" i="44"/>
  <c r="E44" i="44"/>
</calcChain>
</file>

<file path=xl/sharedStrings.xml><?xml version="1.0" encoding="utf-8"?>
<sst xmlns="http://schemas.openxmlformats.org/spreadsheetml/2006/main" count="727" uniqueCount="370">
  <si>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</si>
  <si>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</si>
  <si>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</si>
  <si>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</si>
  <si>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</si>
  <si>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</si>
  <si>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</si>
  <si>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</si>
  <si>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</si>
  <si>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</si>
  <si>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</si>
  <si>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</si>
  <si>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</si>
  <si>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</si>
  <si>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</si>
  <si>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</si>
  <si>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</si>
  <si>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</si>
  <si>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</si>
  <si>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</si>
  <si>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</si>
  <si>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</si>
  <si>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</si>
  <si>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</si>
  <si>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</si>
  <si>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</si>
  <si>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</si>
  <si>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</si>
  <si>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</si>
  <si>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</si>
  <si>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</si>
  <si>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</si>
  <si>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</si>
  <si>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</si>
  <si>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</si>
  <si>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</si>
  <si>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</si>
  <si>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</si>
  <si>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</si>
  <si>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</si>
  <si>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</si>
  <si>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</si>
  <si>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</si>
  <si>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</si>
  <si>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</si>
  <si>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</si>
  <si>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</si>
  <si>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</si>
  <si>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</si>
  <si>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</si>
  <si>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</si>
  <si>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</si>
  <si>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</si>
  <si>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</si>
  <si>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</si>
  <si>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</si>
  <si>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</si>
  <si>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</si>
  <si>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</si>
  <si>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</si>
  <si>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</si>
  <si>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</si>
  <si>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</si>
  <si>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</si>
  <si>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</si>
  <si>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</si>
  <si>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</si>
  <si>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</si>
  <si>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</si>
  <si>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</si>
  <si>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</si>
  <si>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</si>
  <si>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</si>
  <si>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</si>
  <si>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</si>
  <si>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</si>
  <si>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</si>
  <si>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</si>
  <si>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</si>
  <si>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</si>
  <si>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</si>
  <si>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</si>
  <si>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</si>
  <si>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</si>
  <si>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</si>
  <si>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</si>
  <si>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</si>
  <si>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</si>
  <si>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</si>
  <si>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</si>
  <si>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</si>
  <si>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</si>
  <si>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</si>
  <si>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</si>
  <si>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</si>
  <si>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</si>
  <si>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</si>
  <si>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</si>
  <si>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</si>
  <si>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</si>
  <si>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</si>
  <si>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</si>
  <si>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</si>
  <si>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</si>
  <si>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</si>
  <si>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</si>
  <si>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</si>
  <si>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</si>
  <si>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</si>
  <si>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</si>
  <si>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</si>
  <si>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</si>
  <si>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</si>
  <si>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</si>
  <si>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</si>
  <si>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</si>
  <si>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</si>
  <si>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</si>
  <si>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</si>
  <si>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</si>
  <si>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</si>
  <si>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</si>
  <si>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</si>
  <si>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</si>
  <si>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</si>
  <si>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</si>
  <si>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</si>
  <si>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</si>
  <si>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</si>
  <si>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</si>
  <si>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</si>
  <si>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</si>
  <si>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</si>
  <si>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</si>
  <si>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</si>
  <si>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</si>
  <si>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</si>
  <si>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</si>
  <si>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</si>
  <si>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</si>
  <si>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</si>
  <si>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</si>
  <si>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</si>
  <si>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</si>
  <si>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</si>
  <si>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</si>
  <si>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</si>
  <si>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</si>
  <si>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</si>
  <si>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</si>
  <si>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</si>
  <si>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</si>
  <si>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</si>
  <si>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</si>
  <si>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</si>
  <si>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</si>
  <si>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</si>
  <si>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</si>
  <si>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</si>
  <si>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</si>
  <si>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</si>
  <si>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</si>
  <si>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</si>
  <si>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</si>
  <si>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</si>
  <si>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</si>
  <si>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</si>
  <si>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</si>
  <si>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</si>
  <si>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</si>
  <si>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</si>
  <si>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</si>
  <si>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</si>
  <si>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</si>
  <si>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</si>
  <si>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</si>
  <si>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</si>
  <si>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</si>
  <si>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</si>
  <si>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</si>
  <si>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</si>
  <si>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</si>
  <si>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</si>
  <si>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</si>
  <si>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</si>
  <si>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</si>
  <si>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</si>
  <si>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</si>
  <si>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</si>
  <si>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</si>
  <si>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</si>
  <si>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</si>
  <si>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</si>
  <si>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</si>
  <si>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</si>
  <si>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</si>
  <si>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</si>
  <si>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</si>
  <si>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</si>
  <si>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</si>
  <si>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</si>
  <si>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</si>
  <si>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</si>
  <si>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</si>
  <si>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</si>
  <si>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</si>
  <si>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</si>
  <si>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</si>
  <si>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</si>
  <si>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</si>
  <si>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</si>
  <si>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</si>
  <si>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</si>
  <si>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</si>
  <si>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</si>
  <si>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</si>
  <si>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</si>
  <si>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</si>
  <si>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</si>
  <si>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</si>
  <si>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</si>
  <si>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</si>
  <si>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</si>
  <si>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</si>
  <si>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</si>
  <si>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</si>
  <si>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</si>
  <si>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</si>
  <si>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</si>
  <si>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</si>
  <si>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</si>
  <si>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</si>
  <si>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</si>
  <si>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</si>
  <si>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</si>
  <si>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</si>
  <si>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</si>
  <si>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</si>
  <si>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</si>
  <si>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</si>
  <si>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</si>
  <si>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</si>
  <si>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</si>
  <si>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</si>
  <si>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</si>
  <si>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</si>
  <si>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</si>
  <si>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</si>
  <si>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</si>
  <si>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</si>
  <si>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</si>
  <si>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</si>
  <si>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</si>
  <si>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31.I.2013 r.</t>
  </si>
  <si>
    <t>31.I.2014 r.</t>
  </si>
  <si>
    <t>2014 roku</t>
  </si>
  <si>
    <t>2014 r</t>
  </si>
  <si>
    <t>31.XII.
2013 r.</t>
  </si>
  <si>
    <t>styczeń
2014 r.</t>
  </si>
  <si>
    <t>styczeń  2014 r.</t>
  </si>
  <si>
    <t>styczeń 2014 r.</t>
  </si>
  <si>
    <t xml:space="preserve">Przyrost, spadek [-] w okresie I.2013 r. - I 2014 roku </t>
  </si>
  <si>
    <t>Wzrost, spadek [-] 
w porównaniu do stycznia
2013 roku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</si>
  <si>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</si>
  <si>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</si>
  <si>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</si>
  <si>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</si>
  <si>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</si>
  <si>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</si>
  <si>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</si>
  <si>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</si>
  <si>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</si>
  <si>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</si>
  <si>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</si>
  <si>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</si>
  <si>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</si>
  <si>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</si>
  <si>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</si>
  <si>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</si>
  <si>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</si>
  <si>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</si>
  <si>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Zestawienie porównawcze liczby bezrobotnych objętych subsydiowanymi programami rynku pracy w województwie dolnośląskim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</si>
  <si>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</si>
  <si>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</si>
  <si>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</si>
  <si>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</si>
  <si>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</si>
  <si>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</si>
  <si>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/stan na 31.XII.2012 = 100/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</si>
  <si>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</si>
  <si>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</si>
  <si>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</si>
  <si>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</si>
  <si>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</si>
  <si>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</si>
  <si>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</si>
  <si>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</si>
  <si>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</si>
  <si>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</si>
  <si>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r>
      <t xml:space="preserve">podjęcia pracy - ogółem </t>
    </r>
    <r>
      <rPr>
        <sz val="12"/>
        <rFont val="Arial CE"/>
        <family val="2"/>
        <charset val="238"/>
      </rPr>
      <t xml:space="preserve"> </t>
    </r>
  </si>
  <si>
    <r>
      <t>w tym:</t>
    </r>
    <r>
      <rPr>
        <b/>
        <sz val="12"/>
        <rFont val="Arial CE"/>
        <family val="2"/>
        <charset val="238"/>
      </rPr>
      <t xml:space="preserve">  pracy sezonowej</t>
    </r>
  </si>
  <si>
    <t>podjęcia pracy subsydiowanej-ogółem</t>
  </si>
  <si>
    <r>
      <t xml:space="preserve">w tym:  -  </t>
    </r>
    <r>
      <rPr>
        <b/>
        <sz val="12"/>
        <rFont val="Arial CE"/>
        <family val="2"/>
        <charset val="238"/>
      </rPr>
      <t>podjęcia prac interwencyjnych</t>
    </r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</si>
  <si>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</si>
  <si>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</si>
  <si>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</si>
  <si>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</si>
  <si>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</si>
  <si>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w lutym 
2013 roku</t>
  </si>
  <si>
    <t>28.II.2013 r.</t>
  </si>
  <si>
    <t>w lutym</t>
  </si>
  <si>
    <t>/stan na 
31.I.2013 = 100/</t>
  </si>
  <si>
    <t>28.II.2014 r.</t>
  </si>
  <si>
    <t>w lutym
2014 roku</t>
  </si>
  <si>
    <t>/stan na
31.I. 2014 = 100/</t>
  </si>
  <si>
    <t>w styczniu i lutym 2013 oraz 2014 r.</t>
  </si>
  <si>
    <t>według wybranych grup bezrobotnych w styczniu i lutym 2013 oraz 2014 r.</t>
  </si>
  <si>
    <t>Wzrost, spadek [-] 
w lutymu
2013 roku</t>
  </si>
  <si>
    <t>Dynamika w lutym 2013 roku (stan na 31.I.2013 roku = 100)</t>
  </si>
  <si>
    <t>Wzrost, spadek [-] 
w lutym
 2014 roku</t>
  </si>
  <si>
    <t>Dynamika w lutym  2014 roku (stan na 31.I.2014 roku = 100)</t>
  </si>
  <si>
    <t>28.II.
2013 r.</t>
  </si>
  <si>
    <t>31.I.
2014 r.</t>
  </si>
  <si>
    <t>28.II. 
2014 r.</t>
  </si>
  <si>
    <t>Dynamika w okresie I - II  2013 roku          (stan na 31.XII.2012 roku = 100)</t>
  </si>
  <si>
    <t>Wzrost, spadek
[-] 
w okresie
I - II
2014 roku</t>
  </si>
  <si>
    <t>Dynamika w okresie I - II 
2014 roku          (stan na 31.XII.2013 roku = 100)</t>
  </si>
  <si>
    <t>według wybranych grup bezrobotnych w okresie dwóch miesięcy  2013 i 2014 roku.</t>
  </si>
  <si>
    <t>2014 r.</t>
  </si>
  <si>
    <t>Wzrost, spadek  [-] 
w okresie 
I - II
2013 roku</t>
  </si>
  <si>
    <t>luty
2013 r</t>
  </si>
  <si>
    <t>wzrost, spadek  [ - ]
w porównaniu do stycznia
2014 r.</t>
  </si>
  <si>
    <t xml:space="preserve">wzrost, spadek  [ - ] 
w porównaniu do lutego
2013 r. </t>
  </si>
  <si>
    <t>luty
2014 r.</t>
  </si>
  <si>
    <t>Liczba bezrobotnych objętych aktywnymi programami rynku pracy 
wlutym</t>
  </si>
  <si>
    <t>Zestawienie porównawcze liczby bezrobotnych objętych subsydiowanymi programami rynku pracy w województwie dolnośląskim w lutym 2013 i 2014 roku
z uwzględnieniem wybranych grup znajdujących się w szczególnej sytuacji na rynku pracy.</t>
  </si>
  <si>
    <t>luty 2013 r.</t>
  </si>
  <si>
    <t>luty  2014 r.</t>
  </si>
  <si>
    <t>Spadek [-], wzrost bezrobocia w porównaniu do stanu na dzień
28.II.2013 r.</t>
  </si>
  <si>
    <t>Dynamika bezrobocia
/stan na 28.II. 2013                                  = 100/</t>
  </si>
  <si>
    <t xml:space="preserve">28.II.2013 r. </t>
  </si>
  <si>
    <t xml:space="preserve">28.II.2014 r. </t>
  </si>
  <si>
    <t>Liczba bezrobotnych objętych aktywnymi programami rynku pracy 
w okresie styczeń -luty</t>
  </si>
  <si>
    <t>w okresie styczeń - luty 2013 i 2014 roku z uwzględnieniem wybranych grup o szczególnej sytuacji na rynku pracy.</t>
  </si>
  <si>
    <t xml:space="preserve">2014 r.  </t>
  </si>
  <si>
    <t>w okresie I - II
2013 roku</t>
  </si>
  <si>
    <t>w okresie I - II</t>
  </si>
  <si>
    <t>31. XII.2013 r.</t>
  </si>
  <si>
    <t>w okresie I - II
 2014 roku</t>
  </si>
  <si>
    <t>/stan na 31.XII.2013 = 100/</t>
  </si>
  <si>
    <t xml:space="preserve"> w województwie dolnośląskim w okresie styczeń - luty 2013 oraz 2014 roku.</t>
  </si>
  <si>
    <t>I - II
2013 r.</t>
  </si>
  <si>
    <t>I - II
2014 r.</t>
  </si>
  <si>
    <t>przypadający na 1 zgłoszone wolne miejsce pracy w lutym 2014 roku .</t>
  </si>
  <si>
    <t>stan na 28.II.2014 r.</t>
  </si>
  <si>
    <t>luty 2014 r.</t>
  </si>
  <si>
    <t xml:space="preserve">                   w  lutym 2013 i 2014 r.</t>
  </si>
  <si>
    <t>(28.II. 2013 = 100)</t>
  </si>
  <si>
    <t>w styczniu 2013 oraz 2014 r.</t>
  </si>
  <si>
    <t>(28.II.2013 = 100)</t>
  </si>
  <si>
    <t xml:space="preserve">Wzrost, spadek [-] w okresie II.2013 r. - II.2014 r. </t>
  </si>
  <si>
    <t>według wybranych grup bezrobotnych w lutym 2013 i 2014 roku</t>
  </si>
  <si>
    <t>Dynamika 
w okresie 
28.II.2013 - 28.II.2014
(stan na 28.II.2013 roku = 100)</t>
  </si>
  <si>
    <t>28.II. 
2013 r.</t>
  </si>
  <si>
    <t>28.II.
 2014 r.</t>
  </si>
  <si>
    <t>Zestawienie porównawcze napływu i odpływu bezrobotnych w województwie dolnośląskim 
w lutym 2013 roku oraz w styczniu i w lutym 2014 r.</t>
  </si>
  <si>
    <t>Zestawienie liczby bezrobotnych objętych subsydiowanymi programami rynku pracy w województwie dolnośląskim w lutym 2014 roku
z uwzględnieniem wybranych grup znajdujących się w szczególnej sytuacji na rynku pracy.</t>
  </si>
  <si>
    <t>Zestawienie porównawcze stopy bezrobocia według województw w lutym 2013 r. 
oraz w styczniu i w lutym 2014 roku w odniesieniu do średniej stopy bezrobocia w skali kraju</t>
  </si>
  <si>
    <t xml:space="preserve">w okresie luty 2013 r. - luty 2014 r. </t>
  </si>
  <si>
    <t>w okresie styczeń - luty 2013 i 2014 roku.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</si>
</sst>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0" fontId="26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7" fillId="2" borderId="0">
      <alignment horizontal="left"/>
    </xf>
    <xf numFmtId="0" fontId="28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4" fillId="0" borderId="0"/>
    <xf numFmtId="0" fontId="45" fillId="0" borderId="0"/>
    <xf numFmtId="0" fontId="44" fillId="0" borderId="0"/>
    <xf numFmtId="0" fontId="43" fillId="0" borderId="0"/>
    <xf numFmtId="9" fontId="5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9" fillId="2" borderId="1"/>
    <xf numFmtId="0" fontId="6" fillId="0" borderId="0"/>
    <xf numFmtId="0" fontId="30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</cellStyleXfs>
  <cellXfs count="1053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164" fontId="14" fillId="0" borderId="29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30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6" xfId="0" applyNumberFormat="1" applyFont="1" applyBorder="1" applyAlignment="1">
      <alignment horizontal="center" vertical="center"/>
    </xf>
    <xf numFmtId="164" fontId="14" fillId="0" borderId="37" xfId="0" applyNumberFormat="1" applyFont="1" applyBorder="1" applyAlignment="1">
      <alignment horizontal="center" vertical="center"/>
    </xf>
    <xf numFmtId="0" fontId="14" fillId="0" borderId="37" xfId="0" applyFont="1" applyBorder="1"/>
    <xf numFmtId="164" fontId="14" fillId="0" borderId="38" xfId="0" applyNumberFormat="1" applyFont="1" applyBorder="1" applyAlignment="1">
      <alignment horizontal="center" vertical="center"/>
    </xf>
    <xf numFmtId="164" fontId="14" fillId="0" borderId="39" xfId="0" applyNumberFormat="1" applyFont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3" xfId="0" applyFont="1" applyFill="1" applyBorder="1"/>
    <xf numFmtId="164" fontId="14" fillId="4" borderId="44" xfId="0" applyNumberFormat="1" applyFont="1" applyFill="1" applyBorder="1" applyAlignment="1">
      <alignment horizontal="center" vertical="center"/>
    </xf>
    <xf numFmtId="164" fontId="14" fillId="4" borderId="45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164" fontId="14" fillId="4" borderId="46" xfId="0" applyNumberFormat="1" applyFont="1" applyFill="1" applyBorder="1" applyAlignment="1">
      <alignment horizontal="center" vertical="center"/>
    </xf>
    <xf numFmtId="0" fontId="14" fillId="4" borderId="45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vertical="center" wrapText="1"/>
    </xf>
    <xf numFmtId="164" fontId="14" fillId="0" borderId="49" xfId="0" applyNumberFormat="1" applyFont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0" fontId="14" fillId="0" borderId="50" xfId="0" applyFont="1" applyBorder="1"/>
    <xf numFmtId="164" fontId="14" fillId="0" borderId="5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52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164" fontId="14" fillId="0" borderId="53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0" fontId="14" fillId="0" borderId="58" xfId="0" applyFont="1" applyBorder="1"/>
    <xf numFmtId="164" fontId="14" fillId="0" borderId="59" xfId="0" applyNumberFormat="1" applyFont="1" applyBorder="1" applyAlignment="1">
      <alignment horizontal="center" vertical="center"/>
    </xf>
    <xf numFmtId="164" fontId="14" fillId="0" borderId="60" xfId="0" applyNumberFormat="1" applyFont="1" applyBorder="1" applyAlignment="1">
      <alignment horizontal="center" vertical="center"/>
    </xf>
    <xf numFmtId="0" fontId="14" fillId="5" borderId="59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164" fontId="14" fillId="0" borderId="61" xfId="0" applyNumberFormat="1" applyFont="1" applyBorder="1" applyAlignment="1">
      <alignment horizontal="center" vertical="center"/>
    </xf>
    <xf numFmtId="164" fontId="14" fillId="4" borderId="62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52" xfId="0" applyNumberFormat="1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1" fillId="0" borderId="43" xfId="0" applyFont="1" applyBorder="1"/>
    <xf numFmtId="164" fontId="13" fillId="0" borderId="44" xfId="0" applyNumberFormat="1" applyFont="1" applyBorder="1" applyAlignment="1">
      <alignment horizontal="center" vertical="center" wrapText="1"/>
    </xf>
    <xf numFmtId="0" fontId="14" fillId="0" borderId="64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0" fillId="0" borderId="74" xfId="0" applyFont="1" applyBorder="1" applyAlignment="1">
      <alignment horizontal="center" vertical="center"/>
    </xf>
    <xf numFmtId="0" fontId="0" fillId="6" borderId="74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0" borderId="75" xfId="0" applyFont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6" borderId="22" xfId="0" applyFont="1" applyFill="1" applyBorder="1" applyAlignment="1">
      <alignment horizontal="center" vertical="center"/>
    </xf>
    <xf numFmtId="0" fontId="0" fillId="0" borderId="11" xfId="0" applyFont="1" applyBorder="1"/>
    <xf numFmtId="0" fontId="0" fillId="0" borderId="11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7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6" borderId="16" xfId="0" applyFont="1" applyFill="1" applyBorder="1" applyAlignment="1">
      <alignment horizontal="center" vertical="center"/>
    </xf>
    <xf numFmtId="0" fontId="0" fillId="0" borderId="78" xfId="0" applyFont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 wrapText="1"/>
    </xf>
    <xf numFmtId="0" fontId="22" fillId="4" borderId="79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/>
    </xf>
    <xf numFmtId="0" fontId="0" fillId="0" borderId="80" xfId="0" applyFont="1" applyBorder="1" applyAlignment="1">
      <alignment horizontal="center" vertical="center"/>
    </xf>
    <xf numFmtId="0" fontId="23" fillId="6" borderId="80" xfId="0" applyFont="1" applyFill="1" applyBorder="1" applyAlignment="1">
      <alignment horizontal="center" vertical="center"/>
    </xf>
    <xf numFmtId="0" fontId="0" fillId="0" borderId="81" xfId="0" applyFont="1" applyBorder="1" applyAlignment="1">
      <alignment horizontal="center" vertical="center"/>
    </xf>
    <xf numFmtId="0" fontId="23" fillId="6" borderId="81" xfId="0" applyFont="1" applyFill="1" applyBorder="1" applyAlignment="1">
      <alignment horizontal="center" vertical="center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6" xfId="0" applyFont="1" applyBorder="1"/>
    <xf numFmtId="0" fontId="11" fillId="0" borderId="22" xfId="0" applyFont="1" applyBorder="1"/>
    <xf numFmtId="0" fontId="11" fillId="0" borderId="82" xfId="0" applyFont="1" applyBorder="1"/>
    <xf numFmtId="0" fontId="11" fillId="0" borderId="77" xfId="0" applyFont="1" applyBorder="1"/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0" fontId="11" fillId="0" borderId="14" xfId="0" applyFont="1" applyBorder="1" applyAlignment="1">
      <alignment horizontal="center"/>
    </xf>
    <xf numFmtId="41" fontId="11" fillId="0" borderId="76" xfId="0" applyNumberFormat="1" applyFont="1" applyBorder="1" applyAlignment="1">
      <alignment horizontal="center"/>
    </xf>
    <xf numFmtId="41" fontId="11" fillId="0" borderId="22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10" xfId="0" applyNumberFormat="1" applyFont="1" applyBorder="1" applyAlignment="1">
      <alignment horizontal="center"/>
    </xf>
    <xf numFmtId="0" fontId="11" fillId="0" borderId="83" xfId="0" applyFont="1" applyBorder="1"/>
    <xf numFmtId="0" fontId="11" fillId="0" borderId="83" xfId="0" applyFont="1" applyBorder="1" applyAlignment="1">
      <alignment horizontal="center"/>
    </xf>
    <xf numFmtId="41" fontId="11" fillId="0" borderId="14" xfId="0" applyNumberFormat="1" applyFont="1" applyBorder="1" applyAlignment="1">
      <alignment horizontal="center"/>
    </xf>
    <xf numFmtId="41" fontId="11" fillId="0" borderId="19" xfId="0" applyNumberFormat="1" applyFont="1" applyBorder="1" applyAlignment="1">
      <alignment horizontal="center"/>
    </xf>
    <xf numFmtId="41" fontId="11" fillId="0" borderId="84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12" xfId="0" applyFont="1" applyBorder="1" applyAlignment="1">
      <alignment horizontal="center"/>
    </xf>
    <xf numFmtId="0" fontId="11" fillId="0" borderId="7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4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41" fontId="11" fillId="0" borderId="85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41" fontId="11" fillId="0" borderId="78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7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7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4" fillId="0" borderId="86" xfId="0" applyFont="1" applyBorder="1"/>
    <xf numFmtId="0" fontId="24" fillId="0" borderId="56" xfId="0" applyFont="1" applyBorder="1"/>
    <xf numFmtId="49" fontId="10" fillId="0" borderId="56" xfId="0" applyNumberFormat="1" applyFont="1" applyBorder="1" applyAlignment="1">
      <alignment horizontal="center"/>
    </xf>
    <xf numFmtId="0" fontId="0" fillId="0" borderId="0" xfId="0" applyBorder="1"/>
    <xf numFmtId="49" fontId="14" fillId="0" borderId="56" xfId="0" applyNumberFormat="1" applyFont="1" applyBorder="1" applyAlignment="1">
      <alignment horizontal="center"/>
    </xf>
    <xf numFmtId="49" fontId="24" fillId="0" borderId="56" xfId="0" applyNumberFormat="1" applyFont="1" applyBorder="1"/>
    <xf numFmtId="0" fontId="10" fillId="0" borderId="34" xfId="0" applyFont="1" applyBorder="1"/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4" fontId="10" fillId="0" borderId="49" xfId="16" applyNumberFormat="1" applyFont="1" applyFill="1" applyBorder="1" applyAlignment="1">
      <alignment horizontal="center"/>
    </xf>
    <xf numFmtId="164" fontId="10" fillId="0" borderId="52" xfId="0" applyNumberFormat="1" applyFont="1" applyFill="1" applyBorder="1" applyAlignment="1">
      <alignment horizontal="center"/>
    </xf>
    <xf numFmtId="164" fontId="10" fillId="0" borderId="53" xfId="0" applyNumberFormat="1" applyFont="1" applyFill="1" applyBorder="1" applyAlignment="1">
      <alignment horizontal="center"/>
    </xf>
    <xf numFmtId="0" fontId="10" fillId="0" borderId="56" xfId="0" applyFont="1" applyBorder="1"/>
    <xf numFmtId="0" fontId="10" fillId="0" borderId="34" xfId="0" applyFont="1" applyFill="1" applyBorder="1"/>
    <xf numFmtId="0" fontId="10" fillId="0" borderId="90" xfId="0" applyFont="1" applyBorder="1"/>
    <xf numFmtId="164" fontId="10" fillId="0" borderId="73" xfId="0" applyNumberFormat="1" applyFont="1" applyFill="1" applyBorder="1" applyAlignment="1">
      <alignment horizontal="center"/>
    </xf>
    <xf numFmtId="164" fontId="10" fillId="0" borderId="68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0" fontId="10" fillId="4" borderId="48" xfId="0" applyFont="1" applyFill="1" applyBorder="1"/>
    <xf numFmtId="164" fontId="10" fillId="4" borderId="44" xfId="0" applyNumberFormat="1" applyFont="1" applyFill="1" applyBorder="1" applyAlignment="1">
      <alignment horizontal="center"/>
    </xf>
    <xf numFmtId="164" fontId="10" fillId="4" borderId="46" xfId="0" applyNumberFormat="1" applyFont="1" applyFill="1" applyBorder="1" applyAlignment="1">
      <alignment horizontal="center"/>
    </xf>
    <xf numFmtId="164" fontId="10" fillId="4" borderId="66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40" fillId="0" borderId="0" xfId="0" applyFont="1"/>
    <xf numFmtId="0" fontId="25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5" xfId="0" applyFont="1" applyFill="1" applyBorder="1" applyAlignment="1">
      <alignment horizontal="center"/>
    </xf>
    <xf numFmtId="0" fontId="10" fillId="0" borderId="78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3" xfId="0" applyFont="1" applyFill="1" applyBorder="1"/>
    <xf numFmtId="0" fontId="10" fillId="0" borderId="74" xfId="0" applyFont="1" applyFill="1" applyBorder="1" applyAlignment="1">
      <alignment horizontal="center"/>
    </xf>
    <xf numFmtId="0" fontId="10" fillId="0" borderId="8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1" fillId="0" borderId="0" xfId="0" applyFont="1"/>
    <xf numFmtId="164" fontId="15" fillId="0" borderId="0" xfId="0" applyNumberFormat="1" applyFont="1"/>
    <xf numFmtId="0" fontId="24" fillId="0" borderId="0" xfId="0" applyFont="1"/>
    <xf numFmtId="0" fontId="32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9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5" xfId="0" applyNumberFormat="1" applyFont="1" applyBorder="1" applyAlignment="1">
      <alignment horizontal="center"/>
    </xf>
    <xf numFmtId="49" fontId="0" fillId="0" borderId="45" xfId="0" applyNumberFormat="1" applyBorder="1"/>
    <xf numFmtId="0" fontId="14" fillId="0" borderId="77" xfId="0" applyFont="1" applyBorder="1" applyAlignment="1">
      <alignment horizontal="center"/>
    </xf>
    <xf numFmtId="49" fontId="24" fillId="0" borderId="28" xfId="0" applyNumberFormat="1" applyFont="1" applyBorder="1"/>
    <xf numFmtId="0" fontId="14" fillId="0" borderId="100" xfId="0" applyFont="1" applyBorder="1" applyAlignment="1">
      <alignment horizontal="center"/>
    </xf>
    <xf numFmtId="0" fontId="0" fillId="0" borderId="101" xfId="0" applyBorder="1"/>
    <xf numFmtId="0" fontId="11" fillId="0" borderId="28" xfId="0" applyFont="1" applyFill="1" applyBorder="1" applyAlignment="1">
      <alignment horizontal="left" vertical="center"/>
    </xf>
    <xf numFmtId="164" fontId="11" fillId="0" borderId="102" xfId="0" applyNumberFormat="1" applyFont="1" applyBorder="1" applyAlignment="1">
      <alignment horizontal="center" vertical="center"/>
    </xf>
    <xf numFmtId="164" fontId="11" fillId="0" borderId="103" xfId="0" applyNumberFormat="1" applyFont="1" applyBorder="1" applyAlignment="1">
      <alignment horizontal="center" vertical="center"/>
    </xf>
    <xf numFmtId="0" fontId="17" fillId="0" borderId="100" xfId="0" applyFon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64" fontId="11" fillId="4" borderId="102" xfId="0" applyNumberFormat="1" applyFont="1" applyFill="1" applyBorder="1" applyAlignment="1">
      <alignment horizontal="center" vertical="center"/>
    </xf>
    <xf numFmtId="164" fontId="11" fillId="4" borderId="103" xfId="0" applyNumberFormat="1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left" vertical="center"/>
    </xf>
    <xf numFmtId="164" fontId="11" fillId="0" borderId="104" xfId="0" applyNumberFormat="1" applyFont="1" applyBorder="1" applyAlignment="1">
      <alignment horizontal="center" vertical="center"/>
    </xf>
    <xf numFmtId="0" fontId="17" fillId="7" borderId="105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64" fontId="11" fillId="4" borderId="104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4" fillId="0" borderId="0" xfId="0" applyFont="1" applyBorder="1"/>
    <xf numFmtId="0" fontId="14" fillId="0" borderId="34" xfId="0" applyFont="1" applyBorder="1"/>
    <xf numFmtId="0" fontId="14" fillId="0" borderId="7" xfId="0" applyFont="1" applyBorder="1" applyAlignment="1">
      <alignment horizontal="center"/>
    </xf>
    <xf numFmtId="0" fontId="14" fillId="0" borderId="56" xfId="0" applyFont="1" applyFill="1" applyBorder="1"/>
    <xf numFmtId="0" fontId="14" fillId="0" borderId="3" xfId="0" applyFont="1" applyBorder="1" applyAlignment="1">
      <alignment horizontal="center"/>
    </xf>
    <xf numFmtId="0" fontId="14" fillId="0" borderId="34" xfId="0" applyFont="1" applyFill="1" applyBorder="1"/>
    <xf numFmtId="0" fontId="24" fillId="0" borderId="39" xfId="0" applyFont="1" applyBorder="1"/>
    <xf numFmtId="164" fontId="14" fillId="0" borderId="85" xfId="0" applyNumberFormat="1" applyFont="1" applyBorder="1" applyAlignment="1">
      <alignment horizontal="center"/>
    </xf>
    <xf numFmtId="0" fontId="24" fillId="0" borderId="20" xfId="0" applyFont="1" applyBorder="1"/>
    <xf numFmtId="0" fontId="14" fillId="0" borderId="55" xfId="0" applyFont="1" applyBorder="1"/>
    <xf numFmtId="0" fontId="14" fillId="0" borderId="35" xfId="0" applyFont="1" applyBorder="1"/>
    <xf numFmtId="0" fontId="14" fillId="0" borderId="85" xfId="0" applyFont="1" applyBorder="1" applyAlignment="1">
      <alignment horizontal="center"/>
    </xf>
    <xf numFmtId="0" fontId="14" fillId="0" borderId="35" xfId="0" applyFont="1" applyFill="1" applyBorder="1"/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28" xfId="0" applyFont="1" applyBorder="1"/>
    <xf numFmtId="0" fontId="14" fillId="7" borderId="100" xfId="0" applyFont="1" applyFill="1" applyBorder="1" applyAlignment="1">
      <alignment horizontal="center"/>
    </xf>
    <xf numFmtId="0" fontId="24" fillId="0" borderId="101" xfId="0" applyFont="1" applyBorder="1"/>
    <xf numFmtId="0" fontId="15" fillId="0" borderId="0" xfId="0" applyFont="1" applyAlignment="1">
      <alignment horizontal="center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0" xfId="0" applyFont="1" applyAlignment="1">
      <alignment horizontal="centerContinuous"/>
    </xf>
    <xf numFmtId="0" fontId="36" fillId="0" borderId="76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9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6" fillId="0" borderId="10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77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6" fillId="0" borderId="10" xfId="0" applyFont="1" applyBorder="1" applyAlignment="1">
      <alignment horizontal="center"/>
    </xf>
    <xf numFmtId="0" fontId="13" fillId="0" borderId="106" xfId="0" applyFont="1" applyBorder="1" applyAlignment="1">
      <alignment horizontal="center"/>
    </xf>
    <xf numFmtId="0" fontId="36" fillId="0" borderId="14" xfId="0" applyFont="1" applyBorder="1" applyAlignment="1">
      <alignment horizontal="center"/>
    </xf>
    <xf numFmtId="0" fontId="13" fillId="0" borderId="107" xfId="0" applyFont="1" applyBorder="1" applyAlignment="1">
      <alignment horizontal="center"/>
    </xf>
    <xf numFmtId="0" fontId="13" fillId="0" borderId="10" xfId="0" applyFont="1" applyBorder="1"/>
    <xf numFmtId="0" fontId="13" fillId="0" borderId="108" xfId="0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0" fontId="13" fillId="0" borderId="9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4" xfId="0" applyNumberFormat="1" applyFont="1" applyBorder="1" applyAlignment="1">
      <alignment horizontal="center"/>
    </xf>
    <xf numFmtId="0" fontId="13" fillId="0" borderId="11" xfId="0" applyFont="1" applyFill="1" applyBorder="1"/>
    <xf numFmtId="0" fontId="13" fillId="0" borderId="1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3" fillId="0" borderId="3" xfId="0" applyNumberFormat="1" applyFont="1" applyFill="1" applyBorder="1" applyAlignment="1">
      <alignment horizontal="center"/>
    </xf>
    <xf numFmtId="0" fontId="13" fillId="0" borderId="94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4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5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2" xfId="0" applyFont="1" applyFill="1" applyBorder="1" applyAlignment="1">
      <alignment horizontal="center"/>
    </xf>
    <xf numFmtId="0" fontId="13" fillId="0" borderId="50" xfId="0" applyFont="1" applyFill="1" applyBorder="1" applyAlignment="1">
      <alignment horizontal="center"/>
    </xf>
    <xf numFmtId="0" fontId="13" fillId="0" borderId="109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8" xfId="0" applyNumberFormat="1" applyFont="1" applyBorder="1" applyAlignment="1">
      <alignment horizontal="center"/>
    </xf>
    <xf numFmtId="0" fontId="13" fillId="0" borderId="9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4" borderId="111" xfId="0" applyFont="1" applyFill="1" applyBorder="1" applyAlignment="1">
      <alignment horizontal="left"/>
    </xf>
    <xf numFmtId="0" fontId="13" fillId="4" borderId="93" xfId="0" applyFont="1" applyFill="1" applyBorder="1" applyAlignment="1">
      <alignment horizontal="center"/>
    </xf>
    <xf numFmtId="0" fontId="13" fillId="4" borderId="112" xfId="0" applyFont="1" applyFill="1" applyBorder="1" applyAlignment="1">
      <alignment horizontal="center"/>
    </xf>
    <xf numFmtId="164" fontId="13" fillId="4" borderId="113" xfId="0" applyNumberFormat="1" applyFont="1" applyFill="1" applyBorder="1" applyAlignment="1">
      <alignment horizontal="center"/>
    </xf>
    <xf numFmtId="0" fontId="13" fillId="4" borderId="96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164" fontId="13" fillId="4" borderId="107" xfId="0" applyNumberFormat="1" applyFont="1" applyFill="1" applyBorder="1" applyAlignment="1">
      <alignment horizontal="center"/>
    </xf>
    <xf numFmtId="164" fontId="13" fillId="4" borderId="114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92" xfId="0" applyFont="1" applyFill="1" applyBorder="1" applyAlignment="1">
      <alignment horizontal="center"/>
    </xf>
    <xf numFmtId="0" fontId="13" fillId="4" borderId="115" xfId="0" applyFont="1" applyFill="1" applyBorder="1" applyAlignment="1">
      <alignment horizontal="center"/>
    </xf>
    <xf numFmtId="164" fontId="13" fillId="4" borderId="93" xfId="0" applyNumberFormat="1" applyFont="1" applyFill="1" applyBorder="1" applyAlignment="1">
      <alignment horizontal="center"/>
    </xf>
    <xf numFmtId="0" fontId="13" fillId="0" borderId="83" xfId="0" applyFont="1" applyBorder="1"/>
    <xf numFmtId="0" fontId="13" fillId="0" borderId="11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164" fontId="13" fillId="0" borderId="117" xfId="0" applyNumberFormat="1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0" borderId="89" xfId="0" applyFont="1" applyBorder="1" applyAlignment="1">
      <alignment horizontal="center"/>
    </xf>
    <xf numFmtId="164" fontId="13" fillId="0" borderId="116" xfId="0" applyNumberFormat="1" applyFont="1" applyBorder="1" applyAlignment="1">
      <alignment horizontal="center"/>
    </xf>
    <xf numFmtId="164" fontId="13" fillId="0" borderId="118" xfId="0" applyNumberFormat="1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164" fontId="13" fillId="0" borderId="118" xfId="0" applyNumberFormat="1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9" xfId="0" applyNumberFormat="1" applyFont="1" applyFill="1" applyBorder="1" applyAlignment="1">
      <alignment horizontal="center"/>
    </xf>
    <xf numFmtId="0" fontId="13" fillId="0" borderId="69" xfId="0" applyFont="1" applyFill="1" applyBorder="1" applyAlignment="1">
      <alignment horizontal="center"/>
    </xf>
    <xf numFmtId="0" fontId="13" fillId="0" borderId="68" xfId="0" applyFont="1" applyFill="1" applyBorder="1" applyAlignment="1">
      <alignment horizontal="center"/>
    </xf>
    <xf numFmtId="164" fontId="13" fillId="0" borderId="109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9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164" fontId="13" fillId="0" borderId="119" xfId="0" applyNumberFormat="1" applyFont="1" applyBorder="1" applyAlignment="1">
      <alignment horizontal="center"/>
    </xf>
    <xf numFmtId="0" fontId="13" fillId="0" borderId="69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164" fontId="13" fillId="0" borderId="109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6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164" fontId="13" fillId="0" borderId="117" xfId="0" applyNumberFormat="1" applyFont="1" applyFill="1" applyBorder="1" applyAlignment="1">
      <alignment horizontal="center"/>
    </xf>
    <xf numFmtId="0" fontId="13" fillId="0" borderId="41" xfId="0" applyFont="1" applyFill="1" applyBorder="1" applyAlignment="1">
      <alignment horizontal="center"/>
    </xf>
    <xf numFmtId="0" fontId="13" fillId="0" borderId="89" xfId="0" applyFont="1" applyFill="1" applyBorder="1" applyAlignment="1">
      <alignment horizontal="center"/>
    </xf>
    <xf numFmtId="164" fontId="13" fillId="0" borderId="116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20" xfId="0" applyNumberFormat="1" applyFont="1" applyBorder="1" applyAlignment="1">
      <alignment horizontal="center"/>
    </xf>
    <xf numFmtId="0" fontId="13" fillId="0" borderId="54" xfId="0" applyFont="1" applyBorder="1" applyAlignment="1">
      <alignment horizontal="center"/>
    </xf>
    <xf numFmtId="0" fontId="13" fillId="0" borderId="121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64" fontId="37" fillId="4" borderId="113" xfId="0" applyNumberFormat="1" applyFont="1" applyFill="1" applyBorder="1" applyAlignment="1">
      <alignment horizontal="center" vertical="center"/>
    </xf>
    <xf numFmtId="1" fontId="37" fillId="4" borderId="92" xfId="0" applyNumberFormat="1" applyFont="1" applyFill="1" applyBorder="1" applyAlignment="1">
      <alignment horizontal="center" vertical="center"/>
    </xf>
    <xf numFmtId="1" fontId="37" fillId="4" borderId="115" xfId="0" applyNumberFormat="1" applyFont="1" applyFill="1" applyBorder="1" applyAlignment="1">
      <alignment horizontal="center" vertical="center"/>
    </xf>
    <xf numFmtId="164" fontId="37" fillId="4" borderId="93" xfId="0" applyNumberFormat="1" applyFont="1" applyFill="1" applyBorder="1" applyAlignment="1">
      <alignment horizontal="center" vertical="center"/>
    </xf>
    <xf numFmtId="0" fontId="13" fillId="0" borderId="73" xfId="0" applyFont="1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 wrapText="1"/>
    </xf>
    <xf numFmtId="0" fontId="14" fillId="0" borderId="65" xfId="0" applyFont="1" applyBorder="1" applyAlignment="1">
      <alignment vertical="center" wrapText="1"/>
    </xf>
    <xf numFmtId="164" fontId="14" fillId="0" borderId="36" xfId="0" applyNumberFormat="1" applyFont="1" applyFill="1" applyBorder="1" applyAlignment="1">
      <alignment horizontal="center" vertical="center"/>
    </xf>
    <xf numFmtId="164" fontId="14" fillId="0" borderId="29" xfId="0" applyNumberFormat="1" applyFont="1" applyFill="1" applyBorder="1" applyAlignment="1">
      <alignment horizontal="center" vertical="center"/>
    </xf>
    <xf numFmtId="0" fontId="14" fillId="0" borderId="71" xfId="0" applyFont="1" applyBorder="1" applyAlignment="1">
      <alignment vertical="center" wrapText="1"/>
    </xf>
    <xf numFmtId="0" fontId="14" fillId="0" borderId="64" xfId="0" applyFont="1" applyBorder="1" applyAlignment="1">
      <alignment vertical="center" wrapText="1"/>
    </xf>
    <xf numFmtId="0" fontId="14" fillId="0" borderId="70" xfId="0" applyFont="1" applyBorder="1" applyAlignment="1">
      <alignment vertical="center" wrapText="1"/>
    </xf>
    <xf numFmtId="0" fontId="14" fillId="0" borderId="51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49" xfId="0" applyNumberFormat="1" applyFont="1" applyFill="1" applyBorder="1" applyAlignment="1">
      <alignment horizontal="center" vertical="center"/>
    </xf>
    <xf numFmtId="0" fontId="14" fillId="0" borderId="65" xfId="0" applyFont="1" applyBorder="1" applyAlignment="1">
      <alignment horizontal="left" vertical="center" wrapText="1"/>
    </xf>
    <xf numFmtId="0" fontId="14" fillId="0" borderId="64" xfId="0" applyFont="1" applyBorder="1" applyAlignment="1">
      <alignment horizontal="left" vertical="center" wrapText="1"/>
    </xf>
    <xf numFmtId="0" fontId="14" fillId="0" borderId="63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7" xfId="0" applyNumberFormat="1" applyFont="1" applyBorder="1" applyAlignment="1">
      <alignment horizontal="center"/>
    </xf>
    <xf numFmtId="168" fontId="11" fillId="0" borderId="57" xfId="0" applyNumberFormat="1" applyFont="1" applyFill="1" applyBorder="1" applyAlignment="1">
      <alignment horizontal="center" vertical="center"/>
    </xf>
    <xf numFmtId="164" fontId="14" fillId="4" borderId="87" xfId="0" applyNumberFormat="1" applyFont="1" applyFill="1" applyBorder="1" applyAlignment="1">
      <alignment horizontal="center"/>
    </xf>
    <xf numFmtId="164" fontId="14" fillId="0" borderId="30" xfId="0" applyNumberFormat="1" applyFont="1" applyBorder="1" applyAlignment="1">
      <alignment horizontal="center"/>
    </xf>
    <xf numFmtId="168" fontId="11" fillId="0" borderId="29" xfId="0" applyNumberFormat="1" applyFont="1" applyFill="1" applyBorder="1" applyAlignment="1">
      <alignment horizontal="center" vertical="center"/>
    </xf>
    <xf numFmtId="164" fontId="14" fillId="4" borderId="30" xfId="0" applyNumberFormat="1" applyFont="1" applyFill="1" applyBorder="1" applyAlignment="1">
      <alignment horizontal="center"/>
    </xf>
    <xf numFmtId="168" fontId="11" fillId="4" borderId="29" xfId="0" applyNumberFormat="1" applyFont="1" applyFill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/>
    </xf>
    <xf numFmtId="164" fontId="14" fillId="4" borderId="52" xfId="0" applyNumberFormat="1" applyFont="1" applyFill="1" applyBorder="1" applyAlignment="1">
      <alignment horizontal="center"/>
    </xf>
    <xf numFmtId="164" fontId="14" fillId="0" borderId="38" xfId="0" applyNumberFormat="1" applyFont="1" applyBorder="1" applyAlignment="1">
      <alignment horizontal="center"/>
    </xf>
    <xf numFmtId="164" fontId="14" fillId="4" borderId="38" xfId="0" applyNumberFormat="1" applyFont="1" applyFill="1" applyBorder="1" applyAlignment="1">
      <alignment horizontal="center"/>
    </xf>
    <xf numFmtId="164" fontId="11" fillId="0" borderId="30" xfId="0" applyNumberFormat="1" applyFont="1" applyBorder="1" applyAlignment="1">
      <alignment horizontal="center" vertical="center"/>
    </xf>
    <xf numFmtId="164" fontId="11" fillId="4" borderId="30" xfId="0" applyNumberFormat="1" applyFont="1" applyFill="1" applyBorder="1" applyAlignment="1">
      <alignment horizontal="center" vertical="center"/>
    </xf>
    <xf numFmtId="164" fontId="14" fillId="0" borderId="73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3" xfId="0" applyNumberFormat="1" applyFont="1" applyFill="1" applyBorder="1" applyAlignment="1">
      <alignment horizontal="center"/>
    </xf>
    <xf numFmtId="168" fontId="11" fillId="4" borderId="123" xfId="0" applyNumberFormat="1" applyFont="1" applyFill="1" applyBorder="1" applyAlignment="1">
      <alignment horizontal="center" vertical="center"/>
    </xf>
    <xf numFmtId="168" fontId="11" fillId="4" borderId="122" xfId="0" applyNumberFormat="1" applyFont="1" applyFill="1" applyBorder="1" applyAlignment="1">
      <alignment horizontal="center" vertical="center"/>
    </xf>
    <xf numFmtId="0" fontId="14" fillId="0" borderId="86" xfId="0" applyFont="1" applyBorder="1"/>
    <xf numFmtId="0" fontId="14" fillId="0" borderId="124" xfId="0" applyFont="1" applyBorder="1" applyAlignment="1">
      <alignment horizontal="center"/>
    </xf>
    <xf numFmtId="0" fontId="24" fillId="0" borderId="125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67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164" fontId="14" fillId="8" borderId="42" xfId="0" applyNumberFormat="1" applyFont="1" applyFill="1" applyBorder="1" applyAlignment="1">
      <alignment horizontal="center" vertical="center"/>
    </xf>
    <xf numFmtId="0" fontId="14" fillId="8" borderId="43" xfId="0" applyFont="1" applyFill="1" applyBorder="1"/>
    <xf numFmtId="0" fontId="14" fillId="8" borderId="67" xfId="0" applyFont="1" applyFill="1" applyBorder="1" applyAlignment="1">
      <alignment horizontal="center" vertical="center" wrapText="1"/>
    </xf>
    <xf numFmtId="164" fontId="14" fillId="8" borderId="45" xfId="0" applyNumberFormat="1" applyFont="1" applyFill="1" applyBorder="1" applyAlignment="1">
      <alignment horizontal="center" vertical="center"/>
    </xf>
    <xf numFmtId="164" fontId="14" fillId="8" borderId="44" xfId="0" applyNumberFormat="1" applyFont="1" applyFill="1" applyBorder="1" applyAlignment="1">
      <alignment horizontal="center" vertical="center"/>
    </xf>
    <xf numFmtId="164" fontId="10" fillId="0" borderId="74" xfId="0" applyNumberFormat="1" applyFont="1" applyBorder="1" applyAlignment="1">
      <alignment horizontal="center" vertical="center" wrapText="1"/>
    </xf>
    <xf numFmtId="0" fontId="10" fillId="0" borderId="32" xfId="0" applyFont="1" applyBorder="1"/>
    <xf numFmtId="168" fontId="11" fillId="4" borderId="36" xfId="0" applyNumberFormat="1" applyFont="1" applyFill="1" applyBorder="1" applyAlignment="1">
      <alignment horizontal="center" vertical="center"/>
    </xf>
    <xf numFmtId="0" fontId="41" fillId="0" borderId="0" xfId="0" applyFont="1" applyFill="1" applyBorder="1"/>
    <xf numFmtId="0" fontId="13" fillId="0" borderId="83" xfId="0" applyFont="1" applyFill="1" applyBorder="1"/>
    <xf numFmtId="0" fontId="13" fillId="0" borderId="83" xfId="0" applyFont="1" applyFill="1" applyBorder="1" applyAlignment="1">
      <alignment horizontal="center"/>
    </xf>
    <xf numFmtId="0" fontId="0" fillId="0" borderId="16" xfId="0" applyFont="1" applyBorder="1" applyAlignment="1">
      <alignment vertical="center" textRotation="90" wrapText="1"/>
    </xf>
    <xf numFmtId="0" fontId="0" fillId="0" borderId="83" xfId="0" applyFont="1" applyBorder="1"/>
    <xf numFmtId="0" fontId="13" fillId="0" borderId="67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2" xfId="0" applyNumberFormat="1" applyFont="1" applyFill="1" applyBorder="1" applyAlignment="1">
      <alignment horizontal="center"/>
    </xf>
    <xf numFmtId="164" fontId="13" fillId="0" borderId="39" xfId="0" applyNumberFormat="1" applyFont="1" applyBorder="1" applyAlignment="1">
      <alignment horizontal="center"/>
    </xf>
    <xf numFmtId="164" fontId="13" fillId="0" borderId="99" xfId="0" applyNumberFormat="1" applyFont="1" applyBorder="1" applyAlignment="1">
      <alignment horizontal="center"/>
    </xf>
    <xf numFmtId="0" fontId="13" fillId="0" borderId="129" xfId="0" applyFont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3" fillId="0" borderId="8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37" fillId="4" borderId="9" xfId="0" applyNumberFormat="1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8" xfId="0" applyNumberFormat="1" applyFont="1" applyFill="1" applyBorder="1" applyAlignment="1">
      <alignment horizontal="center"/>
    </xf>
    <xf numFmtId="164" fontId="13" fillId="0" borderId="85" xfId="0" applyNumberFormat="1" applyFont="1" applyFill="1" applyBorder="1" applyAlignment="1">
      <alignment horizontal="center"/>
    </xf>
    <xf numFmtId="164" fontId="37" fillId="4" borderId="5" xfId="0" applyNumberFormat="1" applyFont="1" applyFill="1" applyBorder="1" applyAlignment="1">
      <alignment horizontal="center" vertical="center"/>
    </xf>
    <xf numFmtId="0" fontId="13" fillId="0" borderId="112" xfId="0" applyFont="1" applyBorder="1" applyAlignment="1">
      <alignment horizontal="center"/>
    </xf>
    <xf numFmtId="164" fontId="14" fillId="0" borderId="52" xfId="0" applyNumberFormat="1" applyFont="1" applyBorder="1" applyAlignment="1">
      <alignment horizontal="center" vertical="center"/>
    </xf>
    <xf numFmtId="164" fontId="14" fillId="0" borderId="62" xfId="0" applyNumberFormat="1" applyFont="1" applyBorder="1" applyAlignment="1">
      <alignment horizontal="center" vertical="center"/>
    </xf>
    <xf numFmtId="0" fontId="14" fillId="0" borderId="72" xfId="0" applyFont="1" applyBorder="1" applyAlignment="1">
      <alignment vertical="center" wrapText="1"/>
    </xf>
    <xf numFmtId="0" fontId="14" fillId="0" borderId="73" xfId="0" applyFont="1" applyFill="1" applyBorder="1" applyAlignment="1">
      <alignment horizontal="center" vertical="center"/>
    </xf>
    <xf numFmtId="0" fontId="14" fillId="0" borderId="127" xfId="0" applyFont="1" applyFill="1" applyBorder="1" applyAlignment="1">
      <alignment horizontal="center" vertical="center"/>
    </xf>
    <xf numFmtId="164" fontId="14" fillId="0" borderId="127" xfId="0" applyNumberFormat="1" applyFont="1" applyBorder="1" applyAlignment="1">
      <alignment horizontal="center" vertical="center"/>
    </xf>
    <xf numFmtId="0" fontId="14" fillId="4" borderId="137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4" borderId="54" xfId="0" applyFont="1" applyFill="1" applyBorder="1" applyAlignment="1">
      <alignment horizontal="center" vertical="center"/>
    </xf>
    <xf numFmtId="0" fontId="14" fillId="0" borderId="57" xfId="0" applyFont="1" applyFill="1" applyBorder="1" applyAlignment="1">
      <alignment horizontal="center" vertical="center"/>
    </xf>
    <xf numFmtId="0" fontId="14" fillId="4" borderId="138" xfId="0" applyFont="1" applyFill="1" applyBorder="1" applyAlignment="1">
      <alignment horizontal="center" vertical="center"/>
    </xf>
    <xf numFmtId="0" fontId="10" fillId="0" borderId="35" xfId="0" applyFont="1" applyBorder="1"/>
    <xf numFmtId="164" fontId="10" fillId="0" borderId="38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89" xfId="0" applyNumberFormat="1" applyFont="1" applyFill="1" applyBorder="1" applyAlignment="1">
      <alignment horizontal="center"/>
    </xf>
    <xf numFmtId="164" fontId="10" fillId="0" borderId="62" xfId="16" applyNumberFormat="1" applyFont="1" applyFill="1" applyBorder="1" applyAlignment="1">
      <alignment horizontal="center"/>
    </xf>
    <xf numFmtId="164" fontId="10" fillId="4" borderId="46" xfId="16" applyNumberFormat="1" applyFont="1" applyFill="1" applyBorder="1" applyAlignment="1">
      <alignment horizontal="center"/>
    </xf>
    <xf numFmtId="1" fontId="37" fillId="4" borderId="112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10" borderId="11" xfId="0" applyFont="1" applyFill="1" applyBorder="1"/>
    <xf numFmtId="0" fontId="10" fillId="10" borderId="17" xfId="0" applyFont="1" applyFill="1" applyBorder="1" applyAlignment="1">
      <alignment horizontal="center"/>
    </xf>
    <xf numFmtId="164" fontId="10" fillId="10" borderId="17" xfId="0" applyNumberFormat="1" applyFont="1" applyFill="1" applyBorder="1" applyAlignment="1">
      <alignment horizontal="center" vertical="center" wrapText="1"/>
    </xf>
    <xf numFmtId="0" fontId="10" fillId="11" borderId="10" xfId="0" applyFont="1" applyFill="1" applyBorder="1"/>
    <xf numFmtId="0" fontId="10" fillId="11" borderId="16" xfId="0" applyFont="1" applyFill="1" applyBorder="1" applyAlignment="1">
      <alignment horizontal="center"/>
    </xf>
    <xf numFmtId="164" fontId="10" fillId="11" borderId="2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9" borderId="15" xfId="0" applyFont="1" applyFill="1" applyBorder="1" applyAlignment="1">
      <alignment horizontal="center" vertical="center"/>
    </xf>
    <xf numFmtId="0" fontId="0" fillId="9" borderId="74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3" fillId="9" borderId="74" xfId="0" applyFont="1" applyFill="1" applyBorder="1" applyAlignment="1">
      <alignment horizontal="center" vertical="center"/>
    </xf>
    <xf numFmtId="0" fontId="0" fillId="9" borderId="15" xfId="0" applyFont="1" applyFill="1" applyBorder="1" applyAlignment="1">
      <alignment horizontal="center" vertical="center"/>
    </xf>
    <xf numFmtId="0" fontId="0" fillId="9" borderId="21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 wrapText="1"/>
    </xf>
    <xf numFmtId="0" fontId="0" fillId="9" borderId="22" xfId="0" applyFont="1" applyFill="1" applyBorder="1" applyAlignment="1">
      <alignment horizontal="center" vertical="center"/>
    </xf>
    <xf numFmtId="0" fontId="0" fillId="9" borderId="16" xfId="0" applyFont="1" applyFill="1" applyBorder="1" applyAlignment="1">
      <alignment horizontal="center" vertical="center"/>
    </xf>
    <xf numFmtId="0" fontId="0" fillId="9" borderId="75" xfId="0" applyFont="1" applyFill="1" applyBorder="1" applyAlignment="1">
      <alignment horizontal="center" vertical="center"/>
    </xf>
    <xf numFmtId="0" fontId="22" fillId="9" borderId="15" xfId="0" applyFont="1" applyFill="1" applyBorder="1" applyAlignment="1">
      <alignment horizontal="center" vertical="center" wrapText="1"/>
    </xf>
    <xf numFmtId="0" fontId="0" fillId="9" borderId="21" xfId="0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center" vertical="center" wrapText="1"/>
    </xf>
    <xf numFmtId="164" fontId="14" fillId="0" borderId="3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41" fontId="0" fillId="0" borderId="94" xfId="0" applyNumberFormat="1" applyFont="1" applyBorder="1" applyAlignment="1">
      <alignment horizontal="center" vertical="center"/>
    </xf>
    <xf numFmtId="41" fontId="0" fillId="0" borderId="118" xfId="0" applyNumberFormat="1" applyFont="1" applyBorder="1" applyAlignment="1">
      <alignment horizontal="center" vertical="center"/>
    </xf>
    <xf numFmtId="41" fontId="0" fillId="0" borderId="1" xfId="0" applyNumberFormat="1" applyFont="1" applyBorder="1" applyAlignment="1">
      <alignment horizontal="center" vertical="center"/>
    </xf>
    <xf numFmtId="0" fontId="0" fillId="0" borderId="118" xfId="0" applyFont="1" applyBorder="1" applyAlignment="1">
      <alignment wrapText="1"/>
    </xf>
    <xf numFmtId="0" fontId="0" fillId="0" borderId="118" xfId="0" applyFont="1" applyBorder="1" applyAlignment="1">
      <alignment vertical="top" wrapText="1"/>
    </xf>
    <xf numFmtId="41" fontId="0" fillId="0" borderId="109" xfId="0" applyNumberFormat="1" applyFont="1" applyBorder="1" applyAlignment="1">
      <alignment horizontal="center" vertical="center"/>
    </xf>
    <xf numFmtId="41" fontId="0" fillId="0" borderId="119" xfId="0" applyNumberFormat="1" applyFont="1" applyBorder="1" applyAlignment="1">
      <alignment horizontal="center" vertical="center"/>
    </xf>
    <xf numFmtId="41" fontId="0" fillId="0" borderId="50" xfId="0" applyNumberFormat="1" applyFont="1" applyBorder="1" applyAlignment="1">
      <alignment horizontal="center" vertical="center"/>
    </xf>
    <xf numFmtId="41" fontId="3" fillId="10" borderId="129" xfId="0" applyNumberFormat="1" applyFont="1" applyFill="1" applyBorder="1" applyAlignment="1">
      <alignment horizontal="center" vertical="center"/>
    </xf>
    <xf numFmtId="41" fontId="3" fillId="10" borderId="131" xfId="0" applyNumberFormat="1" applyFont="1" applyFill="1" applyBorder="1" applyAlignment="1">
      <alignment horizontal="center" vertical="center"/>
    </xf>
    <xf numFmtId="41" fontId="3" fillId="10" borderId="130" xfId="0" applyNumberFormat="1" applyFont="1" applyFill="1" applyBorder="1" applyAlignment="1">
      <alignment horizontal="center" vertical="center"/>
    </xf>
    <xf numFmtId="164" fontId="3" fillId="10" borderId="95" xfId="0" applyNumberFormat="1" applyFont="1" applyFill="1" applyBorder="1" applyAlignment="1">
      <alignment horizontal="center" vertical="center"/>
    </xf>
    <xf numFmtId="164" fontId="3" fillId="10" borderId="133" xfId="0" applyNumberFormat="1" applyFont="1" applyFill="1" applyBorder="1" applyAlignment="1">
      <alignment horizontal="center" vertical="center"/>
    </xf>
    <xf numFmtId="164" fontId="3" fillId="10" borderId="132" xfId="0" applyNumberFormat="1" applyFont="1" applyFill="1" applyBorder="1" applyAlignment="1">
      <alignment horizontal="center" vertical="center"/>
    </xf>
    <xf numFmtId="41" fontId="0" fillId="0" borderId="116" xfId="0" applyNumberFormat="1" applyFont="1" applyBorder="1" applyAlignment="1">
      <alignment horizontal="center" vertical="center"/>
    </xf>
    <xf numFmtId="41" fontId="0" fillId="0" borderId="11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 wrapText="1"/>
    </xf>
    <xf numFmtId="0" fontId="0" fillId="0" borderId="132" xfId="0" applyFont="1" applyBorder="1" applyAlignment="1">
      <alignment horizontal="center" vertical="center" wrapText="1"/>
    </xf>
    <xf numFmtId="0" fontId="0" fillId="0" borderId="133" xfId="0" applyFont="1" applyBorder="1" applyAlignment="1">
      <alignment horizontal="center" vertical="center" wrapText="1"/>
    </xf>
    <xf numFmtId="41" fontId="3" fillId="10" borderId="116" xfId="0" applyNumberFormat="1" applyFont="1" applyFill="1" applyBorder="1" applyAlignment="1">
      <alignment horizontal="center" vertical="center"/>
    </xf>
    <xf numFmtId="41" fontId="3" fillId="10" borderId="117" xfId="0" applyNumberFormat="1" applyFont="1" applyFill="1" applyBorder="1" applyAlignment="1">
      <alignment horizontal="center" vertical="center"/>
    </xf>
    <xf numFmtId="41" fontId="3" fillId="10" borderId="94" xfId="0" applyNumberFormat="1" applyFont="1" applyFill="1" applyBorder="1" applyAlignment="1">
      <alignment horizontal="center" vertical="center"/>
    </xf>
    <xf numFmtId="41" fontId="3" fillId="10" borderId="118" xfId="0" applyNumberFormat="1" applyFont="1" applyFill="1" applyBorder="1" applyAlignment="1">
      <alignment horizontal="center" vertical="center"/>
    </xf>
    <xf numFmtId="41" fontId="3" fillId="10" borderId="109" xfId="0" applyNumberFormat="1" applyFont="1" applyFill="1" applyBorder="1" applyAlignment="1">
      <alignment horizontal="center" vertical="center"/>
    </xf>
    <xf numFmtId="41" fontId="3" fillId="10" borderId="119" xfId="0" applyNumberFormat="1" applyFont="1" applyFill="1" applyBorder="1" applyAlignment="1">
      <alignment horizontal="center" vertical="center"/>
    </xf>
    <xf numFmtId="41" fontId="3" fillId="10" borderId="140" xfId="0" applyNumberFormat="1" applyFont="1" applyFill="1" applyBorder="1" applyAlignment="1">
      <alignment horizontal="center" vertical="center"/>
    </xf>
    <xf numFmtId="164" fontId="3" fillId="10" borderId="141" xfId="0" applyNumberFormat="1" applyFont="1" applyFill="1" applyBorder="1" applyAlignment="1">
      <alignment horizontal="center" vertical="center"/>
    </xf>
    <xf numFmtId="0" fontId="13" fillId="0" borderId="7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10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0" xfId="11"/>
    <xf numFmtId="0" fontId="15" fillId="0" borderId="0" xfId="11" applyFont="1"/>
    <xf numFmtId="164" fontId="14" fillId="0" borderId="127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101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3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1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2" xfId="11" applyFont="1" applyBorder="1"/>
    <xf numFmtId="0" fontId="14" fillId="0" borderId="1" xfId="11" applyFont="1" applyBorder="1"/>
    <xf numFmtId="164" fontId="14" fillId="0" borderId="30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3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30" xfId="11" applyFont="1" applyFill="1" applyBorder="1" applyAlignment="1">
      <alignment horizontal="center" vertical="center"/>
    </xf>
    <xf numFmtId="0" fontId="14" fillId="0" borderId="64" xfId="11" applyFont="1" applyBorder="1" applyAlignment="1">
      <alignment horizontal="left" vertical="center" wrapText="1"/>
    </xf>
    <xf numFmtId="0" fontId="5" fillId="0" borderId="32" xfId="11" applyBorder="1"/>
    <xf numFmtId="0" fontId="5" fillId="0" borderId="1" xfId="11" applyBorder="1"/>
    <xf numFmtId="0" fontId="14" fillId="0" borderId="31" xfId="11" applyFont="1" applyFill="1" applyBorder="1" applyAlignment="1">
      <alignment horizontal="center" vertical="center"/>
    </xf>
    <xf numFmtId="0" fontId="14" fillId="0" borderId="65" xfId="11" applyFont="1" applyBorder="1" applyAlignment="1">
      <alignment horizontal="left" vertical="center" wrapText="1"/>
    </xf>
    <xf numFmtId="164" fontId="14" fillId="0" borderId="61" xfId="11" applyNumberFormat="1" applyFont="1" applyBorder="1" applyAlignment="1">
      <alignment horizontal="center" vertical="center"/>
    </xf>
    <xf numFmtId="164" fontId="14" fillId="0" borderId="58" xfId="11" applyNumberFormat="1" applyFont="1" applyFill="1" applyBorder="1" applyAlignment="1">
      <alignment horizontal="center" vertical="center"/>
    </xf>
    <xf numFmtId="0" fontId="14" fillId="0" borderId="142" xfId="11" applyFont="1" applyBorder="1"/>
    <xf numFmtId="0" fontId="14" fillId="0" borderId="58" xfId="11" applyFont="1" applyBorder="1"/>
    <xf numFmtId="164" fontId="14" fillId="0" borderId="59" xfId="11" applyNumberFormat="1" applyFont="1" applyBorder="1" applyAlignment="1">
      <alignment horizontal="center" vertical="center"/>
    </xf>
    <xf numFmtId="164" fontId="14" fillId="0" borderId="39" xfId="11" applyNumberFormat="1" applyFont="1" applyBorder="1" applyAlignment="1">
      <alignment horizontal="center" vertical="center"/>
    </xf>
    <xf numFmtId="0" fontId="14" fillId="5" borderId="41" xfId="11" applyFont="1" applyFill="1" applyBorder="1" applyAlignment="1">
      <alignment horizontal="center" vertical="center"/>
    </xf>
    <xf numFmtId="0" fontId="14" fillId="0" borderId="40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164" fontId="14" fillId="4" borderId="46" xfId="11" applyNumberFormat="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6" xfId="11" applyFont="1" applyFill="1" applyBorder="1"/>
    <xf numFmtId="0" fontId="14" fillId="4" borderId="43" xfId="11" applyFont="1" applyFill="1" applyBorder="1"/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66" xfId="11" applyNumberFormat="1" applyFont="1" applyFill="1" applyBorder="1" applyAlignment="1">
      <alignment horizontal="center" vertical="center"/>
    </xf>
    <xf numFmtId="0" fontId="14" fillId="4" borderId="47" xfId="11" applyFont="1" applyFill="1" applyBorder="1" applyAlignment="1">
      <alignment horizontal="center" vertical="center"/>
    </xf>
    <xf numFmtId="0" fontId="14" fillId="4" borderId="46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164" fontId="14" fillId="4" borderId="45" xfId="11" applyNumberFormat="1" applyFont="1" applyFill="1" applyBorder="1" applyAlignment="1">
      <alignment horizontal="center" vertical="center"/>
    </xf>
    <xf numFmtId="0" fontId="14" fillId="4" borderId="67" xfId="11" applyFont="1" applyFill="1" applyBorder="1" applyAlignment="1">
      <alignment vertical="center" wrapText="1"/>
    </xf>
    <xf numFmtId="164" fontId="14" fillId="0" borderId="143" xfId="11" applyNumberFormat="1" applyFont="1" applyBorder="1" applyAlignment="1">
      <alignment horizontal="center" vertical="center"/>
    </xf>
    <xf numFmtId="164" fontId="14" fillId="0" borderId="50" xfId="11" applyNumberFormat="1" applyFont="1" applyFill="1" applyBorder="1" applyAlignment="1">
      <alignment horizontal="center" vertical="center"/>
    </xf>
    <xf numFmtId="164" fontId="14" fillId="0" borderId="51" xfId="11" applyNumberFormat="1" applyFont="1" applyBorder="1" applyAlignment="1">
      <alignment horizontal="center" vertical="center"/>
    </xf>
    <xf numFmtId="164" fontId="14" fillId="0" borderId="68" xfId="11" applyNumberFormat="1" applyFont="1" applyBorder="1" applyAlignment="1">
      <alignment horizontal="center" vertical="center"/>
    </xf>
    <xf numFmtId="0" fontId="14" fillId="5" borderId="69" xfId="11" applyFont="1" applyFill="1" applyBorder="1" applyAlignment="1">
      <alignment horizontal="center" vertical="center"/>
    </xf>
    <xf numFmtId="0" fontId="14" fillId="0" borderId="49" xfId="11" applyFont="1" applyFill="1" applyBorder="1" applyAlignment="1">
      <alignment horizontal="center" vertical="center"/>
    </xf>
    <xf numFmtId="0" fontId="14" fillId="0" borderId="51" xfId="11" applyFont="1" applyFill="1" applyBorder="1" applyAlignment="1">
      <alignment horizontal="center" vertical="center"/>
    </xf>
    <xf numFmtId="0" fontId="14" fillId="0" borderId="68" xfId="11" applyFont="1" applyBorder="1"/>
    <xf numFmtId="0" fontId="14" fillId="0" borderId="50" xfId="11" applyFont="1" applyBorder="1"/>
    <xf numFmtId="0" fontId="14" fillId="0" borderId="70" xfId="11" applyFont="1" applyBorder="1" applyAlignment="1">
      <alignment vertical="center" wrapText="1"/>
    </xf>
    <xf numFmtId="164" fontId="14" fillId="5" borderId="38" xfId="11" applyNumberFormat="1" applyFont="1" applyFill="1" applyBorder="1" applyAlignment="1">
      <alignment horizontal="center" vertical="center"/>
    </xf>
    <xf numFmtId="0" fontId="14" fillId="0" borderId="65" xfId="11" applyFont="1" applyBorder="1" applyAlignment="1">
      <alignment vertical="center" wrapText="1"/>
    </xf>
    <xf numFmtId="0" fontId="14" fillId="0" borderId="71" xfId="11" applyFont="1" applyBorder="1" applyAlignment="1">
      <alignment vertical="center" wrapText="1"/>
    </xf>
    <xf numFmtId="164" fontId="14" fillId="0" borderId="59" xfId="11" applyNumberFormat="1" applyFont="1" applyFill="1" applyBorder="1" applyAlignment="1">
      <alignment horizontal="center" vertical="center"/>
    </xf>
    <xf numFmtId="164" fontId="14" fillId="0" borderId="60" xfId="11" applyNumberFormat="1" applyFont="1" applyBorder="1" applyAlignment="1">
      <alignment horizontal="center" vertical="center"/>
    </xf>
    <xf numFmtId="0" fontId="14" fillId="5" borderId="144" xfId="11" applyFont="1" applyFill="1" applyBorder="1" applyAlignment="1">
      <alignment horizontal="center" vertical="center"/>
    </xf>
    <xf numFmtId="0" fontId="14" fillId="0" borderId="61" xfId="11" applyFont="1" applyFill="1" applyBorder="1" applyAlignment="1">
      <alignment horizontal="center" vertical="center"/>
    </xf>
    <xf numFmtId="0" fontId="14" fillId="0" borderId="59" xfId="11" applyFont="1" applyFill="1" applyBorder="1" applyAlignment="1">
      <alignment horizontal="center" vertical="center"/>
    </xf>
    <xf numFmtId="0" fontId="14" fillId="0" borderId="72" xfId="11" applyFont="1" applyBorder="1" applyAlignment="1">
      <alignment vertical="center" wrapText="1"/>
    </xf>
    <xf numFmtId="164" fontId="14" fillId="4" borderId="103" xfId="11" applyNumberFormat="1" applyFont="1" applyFill="1" applyBorder="1" applyAlignment="1">
      <alignment horizontal="center" vertical="center"/>
    </xf>
    <xf numFmtId="164" fontId="14" fillId="4" borderId="73" xfId="11" applyNumberFormat="1" applyFont="1" applyFill="1" applyBorder="1" applyAlignment="1">
      <alignment horizontal="center" vertical="center"/>
    </xf>
    <xf numFmtId="164" fontId="14" fillId="4" borderId="126" xfId="11" applyNumberFormat="1" applyFont="1" applyFill="1" applyBorder="1" applyAlignment="1">
      <alignment horizontal="center" vertical="center"/>
    </xf>
    <xf numFmtId="164" fontId="14" fillId="4" borderId="145" xfId="11" applyNumberFormat="1" applyFont="1" applyFill="1" applyBorder="1" applyAlignment="1">
      <alignment horizontal="center" vertical="center"/>
    </xf>
    <xf numFmtId="0" fontId="14" fillId="4" borderId="67" xfId="11" applyFont="1" applyFill="1" applyBorder="1" applyAlignment="1">
      <alignment horizontal="center" vertical="center" wrapText="1"/>
    </xf>
    <xf numFmtId="0" fontId="13" fillId="0" borderId="46" xfId="11" applyFont="1" applyBorder="1" applyAlignment="1">
      <alignment horizontal="center" vertical="center" wrapText="1"/>
    </xf>
    <xf numFmtId="0" fontId="13" fillId="0" borderId="43" xfId="11" applyFont="1" applyBorder="1" applyAlignment="1">
      <alignment horizontal="center" vertical="center" wrapText="1"/>
    </xf>
    <xf numFmtId="0" fontId="13" fillId="0" borderId="66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6" xfId="0" applyFont="1" applyBorder="1"/>
    <xf numFmtId="0" fontId="11" fillId="0" borderId="19" xfId="0" applyFont="1" applyBorder="1"/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6" xfId="0" applyFont="1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19" xfId="0" applyFont="1" applyBorder="1" applyAlignment="1">
      <alignment wrapText="1"/>
    </xf>
    <xf numFmtId="0" fontId="11" fillId="0" borderId="7" xfId="0" applyFont="1" applyBorder="1" applyAlignment="1">
      <alignment horizontal="center" wrapText="1"/>
    </xf>
    <xf numFmtId="0" fontId="11" fillId="0" borderId="22" xfId="0" applyFont="1" applyBorder="1" applyAlignment="1">
      <alignment wrapText="1"/>
    </xf>
    <xf numFmtId="0" fontId="11" fillId="0" borderId="77" xfId="0" applyFont="1" applyBorder="1" applyAlignment="1">
      <alignment horizontal="center" wrapText="1"/>
    </xf>
    <xf numFmtId="0" fontId="11" fillId="0" borderId="76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6" fillId="0" borderId="0" xfId="0" applyFont="1"/>
    <xf numFmtId="0" fontId="13" fillId="0" borderId="91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11" fillId="4" borderId="92" xfId="0" applyFont="1" applyFill="1" applyBorder="1" applyAlignment="1">
      <alignment horizontal="center" vertical="center" wrapText="1"/>
    </xf>
    <xf numFmtId="0" fontId="11" fillId="4" borderId="93" xfId="0" applyFont="1" applyFill="1" applyBorder="1" applyAlignment="1">
      <alignment horizontal="center" vertical="center" wrapText="1"/>
    </xf>
    <xf numFmtId="0" fontId="11" fillId="4" borderId="147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16" xfId="0" applyFont="1" applyBorder="1"/>
    <xf numFmtId="0" fontId="14" fillId="0" borderId="54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17" xfId="0" applyFont="1" applyBorder="1"/>
    <xf numFmtId="0" fontId="14" fillId="0" borderId="33" xfId="0" applyFont="1" applyFill="1" applyBorder="1" applyAlignment="1">
      <alignment horizontal="center"/>
    </xf>
    <xf numFmtId="0" fontId="14" fillId="0" borderId="94" xfId="0" applyFont="1" applyFill="1" applyBorder="1" applyAlignment="1">
      <alignment horizontal="center"/>
    </xf>
    <xf numFmtId="0" fontId="14" fillId="0" borderId="17" xfId="0" applyFont="1" applyFill="1" applyBorder="1"/>
    <xf numFmtId="0" fontId="3" fillId="0" borderId="0" xfId="0" applyFont="1"/>
    <xf numFmtId="0" fontId="14" fillId="0" borderId="75" xfId="0" applyFont="1" applyBorder="1"/>
    <xf numFmtId="0" fontId="11" fillId="4" borderId="15" xfId="0" applyFont="1" applyFill="1" applyBorder="1"/>
    <xf numFmtId="0" fontId="11" fillId="4" borderId="92" xfId="0" applyFont="1" applyFill="1" applyBorder="1" applyAlignment="1">
      <alignment horizontal="center"/>
    </xf>
    <xf numFmtId="0" fontId="11" fillId="4" borderId="93" xfId="0" applyFont="1" applyFill="1" applyBorder="1" applyAlignment="1">
      <alignment horizontal="center"/>
    </xf>
    <xf numFmtId="0" fontId="11" fillId="4" borderId="147" xfId="0" applyFont="1" applyFill="1" applyBorder="1" applyAlignment="1">
      <alignment horizontal="center"/>
    </xf>
    <xf numFmtId="0" fontId="14" fillId="0" borderId="75" xfId="0" applyFont="1" applyFill="1" applyBorder="1"/>
    <xf numFmtId="0" fontId="14" fillId="0" borderId="18" xfId="0" applyFont="1" applyBorder="1"/>
    <xf numFmtId="0" fontId="14" fillId="0" borderId="141" xfId="0" applyFont="1" applyFill="1" applyBorder="1" applyAlignment="1">
      <alignment horizontal="center"/>
    </xf>
    <xf numFmtId="0" fontId="14" fillId="0" borderId="95" xfId="0" applyFont="1" applyFill="1" applyBorder="1" applyAlignment="1">
      <alignment horizontal="center"/>
    </xf>
    <xf numFmtId="0" fontId="14" fillId="0" borderId="81" xfId="0" applyFont="1" applyFill="1" applyBorder="1" applyAlignment="1">
      <alignment horizontal="center"/>
    </xf>
    <xf numFmtId="164" fontId="14" fillId="0" borderId="118" xfId="0" applyNumberFormat="1" applyFont="1" applyBorder="1" applyAlignment="1">
      <alignment horizontal="center"/>
    </xf>
    <xf numFmtId="0" fontId="11" fillId="4" borderId="19" xfId="0" applyFont="1" applyFill="1" applyBorder="1"/>
    <xf numFmtId="0" fontId="14" fillId="4" borderId="96" xfId="0" applyFont="1" applyFill="1" applyBorder="1" applyAlignment="1">
      <alignment horizontal="center"/>
    </xf>
    <xf numFmtId="0" fontId="14" fillId="4" borderId="84" xfId="0" applyFont="1" applyFill="1" applyBorder="1" applyAlignment="1">
      <alignment horizontal="center"/>
    </xf>
    <xf numFmtId="0" fontId="14" fillId="4" borderId="149" xfId="0" applyFont="1" applyFill="1" applyBorder="1" applyAlignment="1">
      <alignment horizontal="center"/>
    </xf>
    <xf numFmtId="0" fontId="14" fillId="0" borderId="118" xfId="0" applyFont="1" applyFill="1" applyBorder="1" applyAlignment="1">
      <alignment horizontal="center"/>
    </xf>
    <xf numFmtId="0" fontId="14" fillId="0" borderId="117" xfId="0" applyFont="1" applyFill="1" applyBorder="1" applyAlignment="1">
      <alignment horizontal="center"/>
    </xf>
    <xf numFmtId="0" fontId="11" fillId="4" borderId="150" xfId="0" applyFont="1" applyFill="1" applyBorder="1" applyAlignment="1">
      <alignment horizontal="center"/>
    </xf>
    <xf numFmtId="0" fontId="11" fillId="4" borderId="79" xfId="0" applyFont="1" applyFill="1" applyBorder="1" applyAlignment="1">
      <alignment horizontal="center"/>
    </xf>
    <xf numFmtId="0" fontId="11" fillId="4" borderId="113" xfId="0" applyFont="1" applyFill="1" applyBorder="1" applyAlignment="1">
      <alignment horizontal="center"/>
    </xf>
    <xf numFmtId="0" fontId="14" fillId="0" borderId="16" xfId="0" applyFont="1" applyFill="1" applyBorder="1"/>
    <xf numFmtId="0" fontId="14" fillId="0" borderId="119" xfId="0" applyFont="1" applyFill="1" applyBorder="1" applyAlignment="1">
      <alignment horizontal="center"/>
    </xf>
    <xf numFmtId="0" fontId="11" fillId="4" borderId="79" xfId="0" applyFont="1" applyFill="1" applyBorder="1" applyAlignment="1">
      <alignment horizontal="center" vertical="center" wrapText="1"/>
    </xf>
    <xf numFmtId="0" fontId="11" fillId="4" borderId="11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Continuous"/>
    </xf>
    <xf numFmtId="0" fontId="17" fillId="4" borderId="84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Continuous"/>
    </xf>
    <xf numFmtId="0" fontId="17" fillId="0" borderId="21" xfId="0" applyFont="1" applyBorder="1" applyAlignment="1">
      <alignment horizontal="center" vertical="center"/>
    </xf>
    <xf numFmtId="0" fontId="17" fillId="0" borderId="9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Continuous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1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49" fillId="0" borderId="16" xfId="0" applyFont="1" applyBorder="1" applyAlignment="1">
      <alignment horizontal="center"/>
    </xf>
    <xf numFmtId="0" fontId="17" fillId="0" borderId="39" xfId="0" applyFont="1" applyBorder="1"/>
    <xf numFmtId="0" fontId="17" fillId="0" borderId="20" xfId="0" applyFont="1" applyBorder="1"/>
    <xf numFmtId="0" fontId="17" fillId="0" borderId="0" xfId="0" applyFont="1" applyBorder="1"/>
    <xf numFmtId="0" fontId="49" fillId="0" borderId="19" xfId="0" applyFont="1" applyBorder="1" applyAlignment="1">
      <alignment horizontal="center"/>
    </xf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9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98" xfId="0" applyFont="1" applyBorder="1" applyAlignment="1">
      <alignment horizontal="center" vertical="center"/>
    </xf>
    <xf numFmtId="0" fontId="12" fillId="0" borderId="11" xfId="0" applyFont="1" applyBorder="1"/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/>
    <xf numFmtId="0" fontId="50" fillId="0" borderId="11" xfId="0" applyFont="1" applyBorder="1"/>
    <xf numFmtId="0" fontId="17" fillId="0" borderId="11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0" fontId="17" fillId="0" borderId="76" xfId="0" applyFont="1" applyBorder="1"/>
    <xf numFmtId="0" fontId="17" fillId="0" borderId="82" xfId="0" applyFont="1" applyBorder="1"/>
    <xf numFmtId="0" fontId="17" fillId="0" borderId="12" xfId="0" applyFont="1" applyBorder="1"/>
    <xf numFmtId="0" fontId="17" fillId="0" borderId="99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82" xfId="0" applyFont="1" applyBorder="1" applyAlignment="1">
      <alignment horizontal="center" vertical="center" wrapText="1"/>
    </xf>
    <xf numFmtId="0" fontId="13" fillId="0" borderId="7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25" xfId="0" applyFont="1" applyBorder="1" applyAlignment="1">
      <alignment horizontal="center" vertical="center" wrapText="1"/>
    </xf>
    <xf numFmtId="0" fontId="14" fillId="0" borderId="88" xfId="0" applyFont="1" applyBorder="1" applyAlignment="1">
      <alignment horizontal="center" vertical="center" wrapText="1"/>
    </xf>
    <xf numFmtId="0" fontId="14" fillId="0" borderId="128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3" fillId="0" borderId="128" xfId="0" applyFont="1" applyBorder="1" applyAlignment="1">
      <alignment horizontal="center" vertical="center" wrapText="1"/>
    </xf>
    <xf numFmtId="0" fontId="13" fillId="0" borderId="88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13" fillId="0" borderId="123" xfId="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22" xfId="0" applyBorder="1" applyAlignment="1">
      <alignment horizontal="center" vertical="center" wrapText="1"/>
    </xf>
    <xf numFmtId="0" fontId="0" fillId="0" borderId="126" xfId="0" applyBorder="1" applyAlignment="1">
      <alignment horizontal="center" vertical="center" wrapText="1"/>
    </xf>
    <xf numFmtId="0" fontId="13" fillId="0" borderId="128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13" fillId="0" borderId="88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6" xfId="11" applyFont="1" applyBorder="1" applyAlignment="1">
      <alignment horizontal="center" vertical="center" wrapText="1"/>
    </xf>
    <xf numFmtId="0" fontId="14" fillId="0" borderId="56" xfId="11" applyFont="1" applyBorder="1" applyAlignment="1">
      <alignment horizontal="center" vertical="center" wrapText="1"/>
    </xf>
    <xf numFmtId="0" fontId="14" fillId="0" borderId="28" xfId="11" applyFont="1" applyBorder="1" applyAlignment="1">
      <alignment horizontal="center" vertical="center" wrapText="1"/>
    </xf>
    <xf numFmtId="0" fontId="11" fillId="0" borderId="125" xfId="11" applyFont="1" applyBorder="1" applyAlignment="1">
      <alignment horizontal="center" vertical="center" wrapText="1"/>
    </xf>
    <xf numFmtId="0" fontId="11" fillId="0" borderId="88" xfId="11" applyFont="1" applyBorder="1" applyAlignment="1">
      <alignment horizontal="center" vertical="center" wrapText="1"/>
    </xf>
    <xf numFmtId="0" fontId="11" fillId="0" borderId="128" xfId="11" applyFont="1" applyBorder="1" applyAlignment="1">
      <alignment horizontal="center" vertical="center" wrapText="1"/>
    </xf>
    <xf numFmtId="0" fontId="11" fillId="0" borderId="67" xfId="11" applyFont="1" applyBorder="1" applyAlignment="1">
      <alignment horizontal="center"/>
    </xf>
    <xf numFmtId="0" fontId="11" fillId="0" borderId="45" xfId="11" applyFont="1" applyBorder="1" applyAlignment="1">
      <alignment horizontal="center"/>
    </xf>
    <xf numFmtId="0" fontId="11" fillId="0" borderId="46" xfId="11" applyFont="1" applyBorder="1" applyAlignment="1">
      <alignment horizontal="center"/>
    </xf>
    <xf numFmtId="0" fontId="13" fillId="0" borderId="128" xfId="11" applyFont="1" applyBorder="1" applyAlignment="1">
      <alignment horizontal="center" vertical="center" wrapText="1"/>
    </xf>
    <xf numFmtId="0" fontId="13" fillId="0" borderId="88" xfId="11" applyFont="1" applyBorder="1" applyAlignment="1">
      <alignment horizontal="center" vertical="center" wrapText="1"/>
    </xf>
    <xf numFmtId="0" fontId="13" fillId="0" borderId="71" xfId="11" applyFont="1" applyBorder="1" applyAlignment="1">
      <alignment horizontal="center" vertical="center" wrapText="1"/>
    </xf>
    <xf numFmtId="0" fontId="13" fillId="0" borderId="53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103" xfId="11" applyFont="1" applyBorder="1" applyAlignment="1">
      <alignment horizontal="center" vertical="center" wrapText="1"/>
    </xf>
    <xf numFmtId="0" fontId="13" fillId="0" borderId="87" xfId="11" applyFont="1" applyBorder="1" applyAlignment="1">
      <alignment horizontal="center" vertical="center" wrapText="1"/>
    </xf>
    <xf numFmtId="0" fontId="5" fillId="0" borderId="52" xfId="11" applyBorder="1" applyAlignment="1">
      <alignment horizontal="center" vertical="center" wrapText="1"/>
    </xf>
    <xf numFmtId="0" fontId="5" fillId="0" borderId="73" xfId="11" applyBorder="1" applyAlignment="1">
      <alignment horizontal="center" vertical="center" wrapText="1"/>
    </xf>
    <xf numFmtId="0" fontId="13" fillId="0" borderId="123" xfId="11" applyFont="1" applyBorder="1" applyAlignment="1">
      <alignment horizontal="center" vertical="center" wrapText="1"/>
    </xf>
    <xf numFmtId="0" fontId="5" fillId="0" borderId="62" xfId="11" applyBorder="1" applyAlignment="1">
      <alignment horizontal="center" vertical="center" wrapText="1"/>
    </xf>
    <xf numFmtId="0" fontId="5" fillId="0" borderId="122" xfId="11" applyBorder="1" applyAlignment="1">
      <alignment horizontal="center" vertical="center" wrapText="1"/>
    </xf>
    <xf numFmtId="0" fontId="5" fillId="0" borderId="126" xfId="11" applyBorder="1" applyAlignment="1">
      <alignment horizontal="center" vertical="center" wrapText="1"/>
    </xf>
    <xf numFmtId="0" fontId="13" fillId="0" borderId="128" xfId="11" applyFont="1" applyBorder="1" applyAlignment="1">
      <alignment horizontal="center" vertical="center"/>
    </xf>
    <xf numFmtId="0" fontId="13" fillId="0" borderId="125" xfId="11" applyFont="1" applyBorder="1" applyAlignment="1">
      <alignment horizontal="center" vertical="center"/>
    </xf>
    <xf numFmtId="0" fontId="13" fillId="0" borderId="88" xfId="11" applyFont="1" applyBorder="1" applyAlignment="1">
      <alignment horizontal="center" vertical="center"/>
    </xf>
    <xf numFmtId="0" fontId="13" fillId="0" borderId="71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3" xfId="11" applyFont="1" applyBorder="1" applyAlignment="1">
      <alignment horizontal="center" vertic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6" xfId="0" applyFont="1" applyBorder="1" applyAlignment="1">
      <alignment horizontal="center" vertical="center" wrapText="1"/>
    </xf>
    <xf numFmtId="0" fontId="19" fillId="0" borderId="8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79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22" xfId="0" applyFont="1" applyBorder="1" applyAlignment="1">
      <alignment horizontal="center" vertical="center" textRotation="90"/>
    </xf>
    <xf numFmtId="0" fontId="4" fillId="0" borderId="16" xfId="0" applyFont="1" applyBorder="1" applyAlignment="1">
      <alignment horizontal="center" vertical="center" textRotation="90"/>
    </xf>
    <xf numFmtId="0" fontId="4" fillId="0" borderId="19" xfId="0" applyFont="1" applyBorder="1" applyAlignment="1">
      <alignment horizontal="center" vertical="center" textRotation="90"/>
    </xf>
    <xf numFmtId="0" fontId="0" fillId="0" borderId="116" xfId="0" applyFont="1" applyBorder="1" applyAlignment="1">
      <alignment wrapText="1"/>
    </xf>
    <xf numFmtId="0" fontId="0" fillId="0" borderId="89" xfId="0" applyFont="1" applyBorder="1" applyAlignment="1">
      <alignment wrapText="1"/>
    </xf>
    <xf numFmtId="0" fontId="0" fillId="0" borderId="94" xfId="0" applyFont="1" applyBorder="1" applyAlignment="1">
      <alignment wrapText="1"/>
    </xf>
    <xf numFmtId="0" fontId="0" fillId="0" borderId="32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95" xfId="0" applyFont="1" applyBorder="1" applyAlignment="1">
      <alignment wrapText="1"/>
    </xf>
    <xf numFmtId="0" fontId="0" fillId="0" borderId="134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4" borderId="84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98" xfId="0" applyFont="1" applyBorder="1"/>
    <xf numFmtId="0" fontId="0" fillId="0" borderId="97" xfId="0" applyFont="1" applyBorder="1"/>
    <xf numFmtId="0" fontId="4" fillId="0" borderId="11" xfId="0" applyFont="1" applyBorder="1"/>
    <xf numFmtId="0" fontId="4" fillId="0" borderId="3" xfId="0" applyFont="1" applyBorder="1"/>
    <xf numFmtId="0" fontId="0" fillId="0" borderId="11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9" xfId="0" applyFont="1" applyFill="1" applyBorder="1" applyAlignment="1">
      <alignment horizontal="center" vertical="center" wrapText="1"/>
    </xf>
    <xf numFmtId="0" fontId="3" fillId="0" borderId="129" xfId="0" applyFont="1" applyBorder="1" applyAlignment="1">
      <alignment horizontal="left" wrapText="1"/>
    </xf>
    <xf numFmtId="0" fontId="3" fillId="0" borderId="130" xfId="0" applyFont="1" applyBorder="1" applyAlignment="1">
      <alignment horizontal="left" wrapText="1"/>
    </xf>
    <xf numFmtId="0" fontId="3" fillId="0" borderId="131" xfId="0" applyFont="1" applyBorder="1" applyAlignment="1">
      <alignment horizontal="left" wrapText="1"/>
    </xf>
    <xf numFmtId="0" fontId="3" fillId="0" borderId="95" xfId="0" applyFont="1" applyBorder="1" applyAlignment="1">
      <alignment horizontal="left" wrapText="1"/>
    </xf>
    <xf numFmtId="0" fontId="3" fillId="0" borderId="132" xfId="0" applyFont="1" applyBorder="1" applyAlignment="1">
      <alignment horizontal="left" wrapText="1"/>
    </xf>
    <xf numFmtId="0" fontId="3" fillId="0" borderId="133" xfId="0" applyFont="1" applyBorder="1" applyAlignment="1">
      <alignment horizontal="left" wrapText="1"/>
    </xf>
    <xf numFmtId="0" fontId="0" fillId="0" borderId="12" xfId="0" applyFont="1" applyBorder="1" applyAlignment="1">
      <alignment wrapText="1"/>
    </xf>
    <xf numFmtId="0" fontId="0" fillId="0" borderId="99" xfId="0" applyFont="1" applyBorder="1" applyAlignment="1">
      <alignment wrapText="1"/>
    </xf>
    <xf numFmtId="0" fontId="21" fillId="0" borderId="22" xfId="0" applyFont="1" applyBorder="1" applyAlignment="1">
      <alignment horizontal="center" vertical="center" textRotation="90" wrapText="1"/>
    </xf>
    <xf numFmtId="0" fontId="20" fillId="0" borderId="16" xfId="0" applyFont="1" applyBorder="1" applyAlignment="1">
      <alignment horizontal="center" vertical="center" textRotation="90" wrapText="1"/>
    </xf>
    <xf numFmtId="0" fontId="0" fillId="0" borderId="9" xfId="0" applyFont="1" applyBorder="1" applyAlignment="1">
      <alignment vertical="center" wrapText="1"/>
    </xf>
    <xf numFmtId="0" fontId="0" fillId="0" borderId="79" xfId="0" applyFont="1" applyBorder="1" applyAlignment="1">
      <alignment vertical="center" wrapText="1"/>
    </xf>
    <xf numFmtId="0" fontId="0" fillId="0" borderId="98" xfId="0" applyFont="1" applyBorder="1" applyAlignment="1">
      <alignment wrapText="1"/>
    </xf>
    <xf numFmtId="0" fontId="0" fillId="0" borderId="80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1" fillId="0" borderId="7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77" xfId="0" applyFont="1" applyBorder="1" applyAlignment="1">
      <alignment horizontal="center" vertical="center" wrapText="1"/>
    </xf>
    <xf numFmtId="0" fontId="11" fillId="0" borderId="8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94" xfId="0" applyFont="1" applyBorder="1" applyAlignment="1">
      <alignment horizontal="left" wrapText="1"/>
    </xf>
    <xf numFmtId="0" fontId="0" fillId="0" borderId="118" xfId="0" applyFont="1" applyBorder="1" applyAlignment="1">
      <alignment horizontal="left" wrapText="1"/>
    </xf>
    <xf numFmtId="0" fontId="0" fillId="0" borderId="109" xfId="0" applyFont="1" applyBorder="1" applyAlignment="1">
      <alignment horizontal="left" wrapText="1"/>
    </xf>
    <xf numFmtId="0" fontId="0" fillId="0" borderId="119" xfId="0" applyFont="1" applyBorder="1" applyAlignment="1">
      <alignment horizontal="left" wrapText="1"/>
    </xf>
    <xf numFmtId="0" fontId="3" fillId="10" borderId="129" xfId="0" applyFont="1" applyFill="1" applyBorder="1" applyAlignment="1">
      <alignment horizontal="center"/>
    </xf>
    <xf numFmtId="0" fontId="3" fillId="10" borderId="139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8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18" xfId="0" applyFont="1" applyBorder="1" applyAlignment="1">
      <alignment horizontal="center" vertical="center" wrapText="1"/>
    </xf>
    <xf numFmtId="0" fontId="0" fillId="0" borderId="83" xfId="0" applyFont="1" applyBorder="1" applyAlignment="1">
      <alignment horizontal="left" wrapText="1"/>
    </xf>
    <xf numFmtId="0" fontId="0" fillId="0" borderId="85" xfId="0" applyFont="1" applyBorder="1" applyAlignment="1">
      <alignment horizontal="left" wrapText="1"/>
    </xf>
    <xf numFmtId="0" fontId="0" fillId="0" borderId="94" xfId="0" applyFont="1" applyBorder="1" applyAlignment="1">
      <alignment horizontal="center" vertical="center" textRotation="90"/>
    </xf>
    <xf numFmtId="0" fontId="0" fillId="0" borderId="129" xfId="0" applyFont="1" applyBorder="1" applyAlignment="1">
      <alignment horizontal="center" vertical="center" wrapText="1"/>
    </xf>
    <xf numFmtId="0" fontId="0" fillId="0" borderId="131" xfId="0" applyFont="1" applyBorder="1" applyAlignment="1">
      <alignment horizontal="center" vertical="center" wrapText="1"/>
    </xf>
    <xf numFmtId="0" fontId="0" fillId="0" borderId="94" xfId="0" applyFont="1" applyBorder="1" applyAlignment="1">
      <alignment horizontal="center" vertical="center" wrapText="1"/>
    </xf>
    <xf numFmtId="0" fontId="0" fillId="0" borderId="95" xfId="0" applyFont="1" applyBorder="1" applyAlignment="1">
      <alignment horizontal="center" vertical="center" wrapText="1"/>
    </xf>
    <xf numFmtId="0" fontId="0" fillId="0" borderId="133" xfId="0" applyFont="1" applyBorder="1" applyAlignment="1">
      <alignment horizontal="center" vertical="center" wrapText="1"/>
    </xf>
    <xf numFmtId="0" fontId="0" fillId="10" borderId="129" xfId="0" applyFont="1" applyFill="1" applyBorder="1" applyAlignment="1">
      <alignment horizontal="center" vertical="center" wrapText="1"/>
    </xf>
    <xf numFmtId="0" fontId="0" fillId="10" borderId="94" xfId="0" applyFont="1" applyFill="1" applyBorder="1" applyAlignment="1">
      <alignment horizontal="center" vertical="center" wrapText="1"/>
    </xf>
    <xf numFmtId="0" fontId="0" fillId="10" borderId="95" xfId="0" applyFont="1" applyFill="1" applyBorder="1" applyAlignment="1">
      <alignment horizontal="center" vertical="center" wrapText="1"/>
    </xf>
    <xf numFmtId="0" fontId="0" fillId="10" borderId="131" xfId="0" applyFont="1" applyFill="1" applyBorder="1" applyAlignment="1">
      <alignment horizontal="center" vertical="center" wrapText="1"/>
    </xf>
    <xf numFmtId="0" fontId="0" fillId="10" borderId="118" xfId="0" applyFont="1" applyFill="1" applyBorder="1" applyAlignment="1">
      <alignment horizontal="center" vertical="center" wrapText="1"/>
    </xf>
    <xf numFmtId="0" fontId="0" fillId="10" borderId="133" xfId="0" applyFont="1" applyFill="1" applyBorder="1" applyAlignment="1">
      <alignment horizontal="center" vertical="center" wrapText="1"/>
    </xf>
    <xf numFmtId="0" fontId="0" fillId="0" borderId="98" xfId="0" applyFont="1" applyBorder="1" applyAlignment="1">
      <alignment horizontal="center"/>
    </xf>
    <xf numFmtId="0" fontId="0" fillId="0" borderId="80" xfId="0" applyFont="1" applyBorder="1" applyAlignment="1">
      <alignment horizontal="center"/>
    </xf>
    <xf numFmtId="0" fontId="0" fillId="0" borderId="97" xfId="0" applyFont="1" applyBorder="1" applyAlignment="1">
      <alignment horizontal="center"/>
    </xf>
    <xf numFmtId="49" fontId="10" fillId="0" borderId="67" xfId="0" applyNumberFormat="1" applyFont="1" applyFill="1" applyBorder="1" applyAlignment="1">
      <alignment horizontal="center" vertical="center" wrapText="1"/>
    </xf>
    <xf numFmtId="49" fontId="10" fillId="0" borderId="46" xfId="0" applyNumberFormat="1" applyFont="1" applyFill="1" applyBorder="1" applyAlignment="1">
      <alignment horizontal="center" vertical="center" wrapText="1"/>
    </xf>
    <xf numFmtId="49" fontId="10" fillId="0" borderId="45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49" fontId="13" fillId="0" borderId="62" xfId="0" applyNumberFormat="1" applyFont="1" applyFill="1" applyBorder="1" applyAlignment="1">
      <alignment horizontal="center" vertical="center" wrapText="1"/>
    </xf>
    <xf numFmtId="0" fontId="13" fillId="0" borderId="62" xfId="0" applyFont="1" applyFill="1" applyBorder="1" applyAlignment="1">
      <alignment horizontal="center" vertical="center" wrapText="1"/>
    </xf>
    <xf numFmtId="49" fontId="13" fillId="0" borderId="54" xfId="0" applyNumberFormat="1" applyFont="1" applyFill="1" applyBorder="1" applyAlignment="1">
      <alignment horizontal="center" vertical="center" wrapText="1"/>
    </xf>
    <xf numFmtId="0" fontId="13" fillId="0" borderId="54" xfId="0" applyFont="1" applyFill="1" applyBorder="1" applyAlignment="1">
      <alignment horizontal="center" vertical="center" wrapText="1"/>
    </xf>
    <xf numFmtId="49" fontId="13" fillId="0" borderId="87" xfId="0" applyNumberFormat="1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 wrapText="1"/>
    </xf>
    <xf numFmtId="0" fontId="13" fillId="0" borderId="73" xfId="0" applyFont="1" applyFill="1" applyBorder="1" applyAlignment="1">
      <alignment horizontal="center" vertical="center" wrapText="1"/>
    </xf>
    <xf numFmtId="49" fontId="13" fillId="0" borderId="123" xfId="0" applyNumberFormat="1" applyFont="1" applyFill="1" applyBorder="1" applyAlignment="1">
      <alignment horizontal="center" vertical="center" wrapText="1"/>
    </xf>
    <xf numFmtId="0" fontId="13" fillId="0" borderId="12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0" fillId="0" borderId="7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11" fillId="0" borderId="146" xfId="0" applyFont="1" applyBorder="1" applyAlignment="1">
      <alignment horizontal="center" vertical="center" wrapText="1"/>
    </xf>
    <xf numFmtId="0" fontId="11" fillId="0" borderId="14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9" fillId="4" borderId="79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7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84" xfId="0" applyFont="1" applyBorder="1" applyAlignment="1">
      <alignment horizontal="center" vertical="center" wrapText="1"/>
    </xf>
    <xf numFmtId="0" fontId="17" fillId="0" borderId="98" xfId="0" applyFont="1" applyBorder="1" applyAlignment="1">
      <alignment horizontal="left"/>
    </xf>
    <xf numFmtId="0" fontId="17" fillId="0" borderId="80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21" fillId="0" borderId="22" xfId="0" applyFont="1" applyBorder="1" applyAlignment="1">
      <alignment horizontal="center" vertical="center" wrapText="1"/>
    </xf>
    <xf numFmtId="0" fontId="17" fillId="0" borderId="9" xfId="0" applyFont="1" applyBorder="1" applyAlignment="1">
      <alignment vertical="center" wrapText="1"/>
    </xf>
    <xf numFmtId="0" fontId="49" fillId="0" borderId="79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76" xfId="0" applyFont="1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49" fontId="11" fillId="0" borderId="91" xfId="0" applyNumberFormat="1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102" xfId="0" applyFont="1" applyBorder="1" applyAlignment="1">
      <alignment horizontal="center" vertical="center" wrapText="1"/>
    </xf>
    <xf numFmtId="49" fontId="11" fillId="0" borderId="62" xfId="0" applyNumberFormat="1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122" xfId="0" applyFont="1" applyFill="1" applyBorder="1" applyAlignment="1">
      <alignment horizontal="center" vertical="center" wrapText="1"/>
    </xf>
    <xf numFmtId="49" fontId="11" fillId="4" borderId="91" xfId="0" applyNumberFormat="1" applyFont="1" applyFill="1" applyBorder="1" applyAlignment="1">
      <alignment horizontal="center" vertical="center" wrapText="1"/>
    </xf>
    <xf numFmtId="0" fontId="11" fillId="4" borderId="91" xfId="0" applyFont="1" applyFill="1" applyBorder="1" applyAlignment="1">
      <alignment horizontal="center" vertical="center" wrapText="1"/>
    </xf>
    <xf numFmtId="0" fontId="11" fillId="4" borderId="102" xfId="0" applyFont="1" applyFill="1" applyBorder="1" applyAlignment="1">
      <alignment horizontal="center" vertical="center" wrapText="1"/>
    </xf>
    <xf numFmtId="49" fontId="11" fillId="4" borderId="62" xfId="0" applyNumberFormat="1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122" xfId="0" applyFont="1" applyFill="1" applyBorder="1" applyAlignment="1">
      <alignment horizontal="center" vertical="center" wrapText="1"/>
    </xf>
    <xf numFmtId="49" fontId="11" fillId="0" borderId="67" xfId="0" applyNumberFormat="1" applyFont="1" applyBorder="1" applyAlignment="1">
      <alignment horizontal="center"/>
    </xf>
    <xf numFmtId="49" fontId="11" fillId="0" borderId="46" xfId="0" applyNumberFormat="1" applyFont="1" applyBorder="1" applyAlignment="1">
      <alignment horizontal="center"/>
    </xf>
    <xf numFmtId="49" fontId="11" fillId="0" borderId="135" xfId="0" applyNumberFormat="1" applyFont="1" applyBorder="1" applyAlignment="1">
      <alignment horizontal="center"/>
    </xf>
    <xf numFmtId="49" fontId="11" fillId="4" borderId="135" xfId="0" applyNumberFormat="1" applyFont="1" applyFill="1" applyBorder="1" applyAlignment="1">
      <alignment horizontal="center"/>
    </xf>
    <xf numFmtId="49" fontId="11" fillId="4" borderId="46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9" fontId="13" fillId="0" borderId="106" xfId="0" applyNumberFormat="1" applyFont="1" applyBorder="1" applyAlignment="1">
      <alignment horizontal="center" vertical="center" wrapText="1"/>
    </xf>
    <xf numFmtId="49" fontId="37" fillId="0" borderId="91" xfId="0" applyNumberFormat="1" applyFont="1" applyBorder="1" applyAlignment="1">
      <alignment horizontal="center" vertical="center" wrapText="1"/>
    </xf>
    <xf numFmtId="49" fontId="37" fillId="0" borderId="107" xfId="0" applyNumberFormat="1" applyFont="1" applyBorder="1" applyAlignment="1">
      <alignment horizontal="center" vertical="center" wrapText="1"/>
    </xf>
    <xf numFmtId="0" fontId="15" fillId="0" borderId="136" xfId="0" applyFont="1" applyBorder="1" applyAlignment="1">
      <alignment horizontal="center" vertical="center" wrapText="1"/>
    </xf>
    <xf numFmtId="0" fontId="37" fillId="0" borderId="108" xfId="0" applyFont="1" applyBorder="1" applyAlignment="1">
      <alignment horizontal="center" vertical="center" wrapText="1"/>
    </xf>
    <xf numFmtId="0" fontId="37" fillId="0" borderId="110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37" fillId="0" borderId="91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49" fontId="13" fillId="0" borderId="76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 wrapText="1"/>
    </xf>
    <xf numFmtId="49" fontId="37" fillId="0" borderId="14" xfId="0" applyNumberFormat="1" applyFont="1" applyBorder="1" applyAlignment="1">
      <alignment horizontal="center" vertical="center" wrapText="1"/>
    </xf>
    <xf numFmtId="0" fontId="37" fillId="0" borderId="54" xfId="0" applyFont="1" applyBorder="1" applyAlignment="1">
      <alignment horizontal="center" vertical="center" wrapText="1"/>
    </xf>
    <xf numFmtId="0" fontId="37" fillId="0" borderId="96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84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25" xfId="0" applyFont="1" applyBorder="1" applyAlignment="1">
      <alignment horizontal="center" vertical="center" wrapText="1"/>
    </xf>
    <xf numFmtId="0" fontId="13" fillId="0" borderId="101" xfId="0" applyFont="1" applyBorder="1" applyAlignment="1">
      <alignment horizontal="center" vertical="center" wrapText="1"/>
    </xf>
  </cellXfs>
  <cellStyles count="25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opLeftCell="A13" workbookViewId="0">
      <selection activeCell="I38" sqref="I38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577" t="s">
        <v>280</v>
      </c>
    </row>
    <row r="2" spans="1:6" ht="7.5" customHeight="1">
      <c r="F2" s="577"/>
    </row>
    <row r="3" spans="1:6">
      <c r="A3" s="958" t="s">
        <v>281</v>
      </c>
      <c r="B3" s="958"/>
      <c r="C3" s="958"/>
      <c r="D3" s="958"/>
      <c r="E3" s="958"/>
      <c r="F3" s="958"/>
    </row>
    <row r="4" spans="1:6">
      <c r="A4" s="958" t="s">
        <v>343</v>
      </c>
      <c r="B4" s="958"/>
      <c r="C4" s="958"/>
      <c r="D4" s="958"/>
      <c r="E4" s="958"/>
      <c r="F4" s="958"/>
    </row>
    <row r="5" spans="1:6" ht="8.25" customHeight="1" thickBot="1"/>
    <row r="6" spans="1:6">
      <c r="A6" s="842" t="s">
        <v>72</v>
      </c>
      <c r="B6" s="842" t="s">
        <v>116</v>
      </c>
      <c r="C6" s="894" t="s">
        <v>342</v>
      </c>
      <c r="D6" s="899"/>
      <c r="E6" s="899"/>
      <c r="F6" s="900"/>
    </row>
    <row r="7" spans="1:6" ht="13.5" thickBot="1">
      <c r="A7" s="897"/>
      <c r="B7" s="897"/>
      <c r="C7" s="896"/>
      <c r="D7" s="901"/>
      <c r="E7" s="901"/>
      <c r="F7" s="902"/>
    </row>
    <row r="8" spans="1:6" ht="13.5" thickBot="1">
      <c r="A8" s="897"/>
      <c r="B8" s="897"/>
      <c r="C8" s="842" t="s">
        <v>117</v>
      </c>
      <c r="D8" s="959" t="s">
        <v>118</v>
      </c>
      <c r="E8" s="903"/>
      <c r="F8" s="904"/>
    </row>
    <row r="9" spans="1:6" ht="26.25" thickBot="1">
      <c r="A9" s="898"/>
      <c r="B9" s="898"/>
      <c r="C9" s="898"/>
      <c r="D9" s="657" t="s">
        <v>119</v>
      </c>
      <c r="E9" s="576" t="s">
        <v>120</v>
      </c>
      <c r="F9" s="156" t="s">
        <v>121</v>
      </c>
    </row>
    <row r="10" spans="1:6">
      <c r="A10" s="158"/>
      <c r="B10" s="158"/>
      <c r="C10" s="158"/>
      <c r="D10" s="159"/>
      <c r="E10" s="158"/>
      <c r="F10" s="160"/>
    </row>
    <row r="11" spans="1:6">
      <c r="A11" s="658" t="s">
        <v>122</v>
      </c>
      <c r="B11" s="180">
        <v>2013</v>
      </c>
      <c r="C11" s="180">
        <v>672</v>
      </c>
      <c r="D11" s="180">
        <v>131</v>
      </c>
      <c r="E11" s="180">
        <v>203</v>
      </c>
      <c r="F11" s="180">
        <v>234</v>
      </c>
    </row>
    <row r="12" spans="1:6" ht="13.5" thickBot="1">
      <c r="A12" s="659"/>
      <c r="B12" s="188">
        <v>2014</v>
      </c>
      <c r="C12" s="188">
        <v>694</v>
      </c>
      <c r="D12" s="188">
        <v>142</v>
      </c>
      <c r="E12" s="188">
        <v>211</v>
      </c>
      <c r="F12" s="188">
        <v>292</v>
      </c>
    </row>
    <row r="13" spans="1:6">
      <c r="A13" s="158"/>
      <c r="B13" s="160"/>
      <c r="C13" s="186"/>
      <c r="D13" s="186"/>
      <c r="E13" s="186"/>
      <c r="F13" s="186"/>
    </row>
    <row r="14" spans="1:6">
      <c r="A14" s="658" t="s">
        <v>123</v>
      </c>
      <c r="B14" s="660">
        <v>2013</v>
      </c>
      <c r="C14" s="180">
        <v>180</v>
      </c>
      <c r="D14" s="180">
        <v>49</v>
      </c>
      <c r="E14" s="180">
        <v>49</v>
      </c>
      <c r="F14" s="180">
        <v>88</v>
      </c>
    </row>
    <row r="15" spans="1:6" ht="13.5" thickBot="1">
      <c r="A15" s="659"/>
      <c r="B15" s="661">
        <v>2014</v>
      </c>
      <c r="C15" s="188">
        <v>203</v>
      </c>
      <c r="D15" s="188">
        <v>52</v>
      </c>
      <c r="E15" s="188">
        <v>71</v>
      </c>
      <c r="F15" s="188">
        <v>95</v>
      </c>
    </row>
    <row r="16" spans="1:6">
      <c r="A16" s="158"/>
      <c r="B16" s="191"/>
      <c r="C16" s="186"/>
      <c r="D16" s="186"/>
      <c r="E16" s="186"/>
      <c r="F16" s="186"/>
    </row>
    <row r="17" spans="1:6">
      <c r="A17" s="658" t="s">
        <v>124</v>
      </c>
      <c r="B17" s="660">
        <v>2013</v>
      </c>
      <c r="C17" s="180">
        <v>134</v>
      </c>
      <c r="D17" s="180">
        <v>11</v>
      </c>
      <c r="E17" s="180">
        <v>82</v>
      </c>
      <c r="F17" s="180">
        <v>52</v>
      </c>
    </row>
    <row r="18" spans="1:6" ht="13.5" thickBot="1">
      <c r="A18" s="659"/>
      <c r="B18" s="661">
        <v>2014</v>
      </c>
      <c r="C18" s="188">
        <v>158</v>
      </c>
      <c r="D18" s="188">
        <v>9</v>
      </c>
      <c r="E18" s="188">
        <v>95</v>
      </c>
      <c r="F18" s="188">
        <v>88</v>
      </c>
    </row>
    <row r="19" spans="1:6">
      <c r="A19" s="158"/>
      <c r="B19" s="191"/>
      <c r="C19" s="186"/>
      <c r="D19" s="186"/>
      <c r="E19" s="186"/>
      <c r="F19" s="186"/>
    </row>
    <row r="20" spans="1:6">
      <c r="A20" s="658" t="s">
        <v>125</v>
      </c>
      <c r="B20" s="660">
        <v>2013</v>
      </c>
      <c r="C20" s="180">
        <v>128</v>
      </c>
      <c r="D20" s="662">
        <v>23</v>
      </c>
      <c r="E20" s="180">
        <v>15</v>
      </c>
      <c r="F20" s="660">
        <v>29</v>
      </c>
    </row>
    <row r="21" spans="1:6" ht="13.5" thickBot="1">
      <c r="A21" s="659" t="s">
        <v>126</v>
      </c>
      <c r="B21" s="661">
        <v>2014</v>
      </c>
      <c r="C21" s="188">
        <v>101</v>
      </c>
      <c r="D21" s="188">
        <v>14</v>
      </c>
      <c r="E21" s="188">
        <v>7</v>
      </c>
      <c r="F21" s="188">
        <v>37</v>
      </c>
    </row>
    <row r="22" spans="1:6">
      <c r="A22" s="158"/>
      <c r="B22" s="191"/>
      <c r="C22" s="186"/>
      <c r="D22" s="186"/>
      <c r="E22" s="186"/>
      <c r="F22" s="186"/>
    </row>
    <row r="23" spans="1:6">
      <c r="A23" s="658" t="s">
        <v>127</v>
      </c>
      <c r="B23" s="660">
        <v>2013</v>
      </c>
      <c r="C23" s="180">
        <v>167</v>
      </c>
      <c r="D23" s="180">
        <v>44</v>
      </c>
      <c r="E23" s="180">
        <v>28</v>
      </c>
      <c r="F23" s="180">
        <v>36</v>
      </c>
    </row>
    <row r="24" spans="1:6" ht="13.5" thickBot="1">
      <c r="A24" s="659" t="s">
        <v>128</v>
      </c>
      <c r="B24" s="661">
        <v>2014</v>
      </c>
      <c r="C24" s="188">
        <v>190</v>
      </c>
      <c r="D24" s="188">
        <v>60</v>
      </c>
      <c r="E24" s="188">
        <v>26</v>
      </c>
      <c r="F24" s="188">
        <v>58</v>
      </c>
    </row>
    <row r="25" spans="1:6">
      <c r="A25" s="158"/>
      <c r="B25" s="191"/>
      <c r="C25" s="186"/>
      <c r="D25" s="186"/>
      <c r="E25" s="186"/>
      <c r="F25" s="186"/>
    </row>
    <row r="26" spans="1:6">
      <c r="A26" s="658" t="s">
        <v>129</v>
      </c>
      <c r="B26" s="660">
        <v>2013</v>
      </c>
      <c r="C26" s="180">
        <v>218</v>
      </c>
      <c r="D26" s="180">
        <v>51</v>
      </c>
      <c r="E26" s="180">
        <v>44</v>
      </c>
      <c r="F26" s="180">
        <v>61</v>
      </c>
    </row>
    <row r="27" spans="1:6" ht="13.5" thickBot="1">
      <c r="A27" s="659"/>
      <c r="B27" s="661">
        <v>2014</v>
      </c>
      <c r="C27" s="188">
        <v>200</v>
      </c>
      <c r="D27" s="188">
        <v>60</v>
      </c>
      <c r="E27" s="188">
        <v>34</v>
      </c>
      <c r="F27" s="188">
        <v>63</v>
      </c>
    </row>
    <row r="28" spans="1:6">
      <c r="A28" s="658"/>
      <c r="B28" s="660"/>
      <c r="C28" s="180"/>
      <c r="D28" s="180"/>
      <c r="E28" s="180"/>
      <c r="F28" s="180"/>
    </row>
    <row r="29" spans="1:6">
      <c r="A29" s="658" t="s">
        <v>130</v>
      </c>
      <c r="B29" s="660">
        <v>2013</v>
      </c>
      <c r="C29" s="180">
        <v>2180</v>
      </c>
      <c r="D29" s="180">
        <v>1222</v>
      </c>
      <c r="E29" s="180">
        <v>239</v>
      </c>
      <c r="F29" s="180">
        <v>708</v>
      </c>
    </row>
    <row r="30" spans="1:6" ht="13.5" thickBot="1">
      <c r="A30" s="658"/>
      <c r="B30" s="660">
        <v>2014</v>
      </c>
      <c r="C30" s="180">
        <v>2539</v>
      </c>
      <c r="D30" s="180">
        <v>1339</v>
      </c>
      <c r="E30" s="180">
        <v>316</v>
      </c>
      <c r="F30" s="180">
        <v>930</v>
      </c>
    </row>
    <row r="31" spans="1:6">
      <c r="A31" s="158"/>
      <c r="B31" s="191"/>
      <c r="C31" s="186"/>
      <c r="D31" s="186"/>
      <c r="E31" s="186"/>
      <c r="F31" s="186"/>
    </row>
    <row r="32" spans="1:6" ht="25.5">
      <c r="A32" s="663" t="s">
        <v>282</v>
      </c>
      <c r="B32" s="664">
        <v>2013</v>
      </c>
      <c r="C32" s="180">
        <v>0</v>
      </c>
      <c r="D32" s="180">
        <v>0</v>
      </c>
      <c r="E32" s="180">
        <v>0</v>
      </c>
      <c r="F32" s="180">
        <v>0</v>
      </c>
    </row>
    <row r="33" spans="1:6" ht="13.5" thickBot="1">
      <c r="A33" s="665" t="s">
        <v>283</v>
      </c>
      <c r="B33" s="666">
        <v>2014</v>
      </c>
      <c r="C33" s="188">
        <v>0</v>
      </c>
      <c r="D33" s="188">
        <v>0</v>
      </c>
      <c r="E33" s="188">
        <v>0</v>
      </c>
      <c r="F33" s="188">
        <v>0</v>
      </c>
    </row>
    <row r="34" spans="1:6">
      <c r="A34" s="667"/>
      <c r="B34" s="668"/>
      <c r="C34" s="186"/>
      <c r="D34" s="186"/>
      <c r="E34" s="186"/>
      <c r="F34" s="186"/>
    </row>
    <row r="35" spans="1:6" ht="25.5">
      <c r="A35" s="663" t="s">
        <v>284</v>
      </c>
      <c r="B35" s="664">
        <v>2013</v>
      </c>
      <c r="C35" s="180">
        <v>52</v>
      </c>
      <c r="D35" s="180">
        <v>9</v>
      </c>
      <c r="E35" s="180">
        <v>8</v>
      </c>
      <c r="F35" s="180">
        <v>27</v>
      </c>
    </row>
    <row r="36" spans="1:6" ht="13.5" thickBot="1">
      <c r="A36" s="665" t="s">
        <v>133</v>
      </c>
      <c r="B36" s="666">
        <v>2014</v>
      </c>
      <c r="C36" s="188">
        <v>91</v>
      </c>
      <c r="D36" s="188">
        <v>30</v>
      </c>
      <c r="E36" s="188">
        <v>9</v>
      </c>
      <c r="F36" s="188">
        <v>48</v>
      </c>
    </row>
    <row r="37" spans="1:6">
      <c r="A37" s="658"/>
      <c r="B37" s="660"/>
      <c r="C37" s="180"/>
      <c r="D37" s="180"/>
      <c r="E37" s="180"/>
      <c r="F37" s="180"/>
    </row>
    <row r="38" spans="1:6">
      <c r="A38" s="658" t="s">
        <v>134</v>
      </c>
      <c r="B38" s="660">
        <v>2013</v>
      </c>
      <c r="C38" s="180">
        <v>249</v>
      </c>
      <c r="D38" s="180">
        <v>12</v>
      </c>
      <c r="E38" s="180">
        <v>122</v>
      </c>
      <c r="F38" s="180">
        <v>203</v>
      </c>
    </row>
    <row r="39" spans="1:6" ht="13.5" thickBot="1">
      <c r="A39" s="658"/>
      <c r="B39" s="661">
        <v>2014</v>
      </c>
      <c r="C39" s="180">
        <v>511</v>
      </c>
      <c r="D39" s="180">
        <v>24</v>
      </c>
      <c r="E39" s="180">
        <v>227</v>
      </c>
      <c r="F39" s="180">
        <v>462</v>
      </c>
    </row>
    <row r="40" spans="1:6">
      <c r="A40" s="955" t="s">
        <v>135</v>
      </c>
      <c r="B40" s="191"/>
      <c r="C40" s="186"/>
      <c r="D40" s="669"/>
      <c r="E40" s="186"/>
      <c r="F40" s="191"/>
    </row>
    <row r="41" spans="1:6">
      <c r="A41" s="956"/>
      <c r="B41" s="660">
        <v>2013</v>
      </c>
      <c r="C41" s="180">
        <f>C11+C26+C29+C32+C35+C38</f>
        <v>3371</v>
      </c>
      <c r="D41" s="180">
        <f>D11+D26+D29+D32+D35+D38</f>
        <v>1425</v>
      </c>
      <c r="E41" s="180">
        <f>E11+E26+E29+E32+E35+E38</f>
        <v>616</v>
      </c>
      <c r="F41" s="180">
        <f>F11+F26+F29+F32+F35+F38</f>
        <v>1233</v>
      </c>
    </row>
    <row r="42" spans="1:6">
      <c r="A42" s="956"/>
      <c r="B42" s="196" t="s">
        <v>136</v>
      </c>
      <c r="C42" s="670">
        <f>C41/$C$41*100</f>
        <v>100</v>
      </c>
      <c r="D42" s="670">
        <f>D41/$C$41*100</f>
        <v>42.272322752892315</v>
      </c>
      <c r="E42" s="670">
        <f>E41/$C$41*100</f>
        <v>18.273509344408186</v>
      </c>
      <c r="F42" s="195">
        <f>F41/$C$41*100</f>
        <v>36.576683476713143</v>
      </c>
    </row>
    <row r="43" spans="1:6">
      <c r="A43" s="956"/>
      <c r="B43" s="196"/>
      <c r="C43" s="195"/>
      <c r="D43" s="671"/>
      <c r="E43" s="192"/>
      <c r="F43" s="196"/>
    </row>
    <row r="44" spans="1:6">
      <c r="A44" s="956"/>
      <c r="B44" s="660">
        <v>2014</v>
      </c>
      <c r="C44" s="180">
        <f>C12+C27+C30+C33+C36+C39</f>
        <v>4035</v>
      </c>
      <c r="D44" s="180">
        <f>D12+D27+D30+D33+D36+D39</f>
        <v>1595</v>
      </c>
      <c r="E44" s="180">
        <f>E12+E27+E30+E33+E36+E39</f>
        <v>797</v>
      </c>
      <c r="F44" s="180">
        <f>F12+F27+F30+F33+F36+F39</f>
        <v>1795</v>
      </c>
    </row>
    <row r="45" spans="1:6" ht="13.5" thickBot="1">
      <c r="A45" s="957"/>
      <c r="B45" s="672" t="s">
        <v>136</v>
      </c>
      <c r="C45" s="673">
        <f>C44/$C$44*100</f>
        <v>100</v>
      </c>
      <c r="D45" s="673">
        <f>D44/$C$44*100</f>
        <v>39.529120198265176</v>
      </c>
      <c r="E45" s="673">
        <f>E44/$C$44*100</f>
        <v>19.752168525402727</v>
      </c>
      <c r="F45" s="674">
        <f>F44/$C$44*100</f>
        <v>44.48574969021066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workbookViewId="0">
      <selection activeCell="A3" sqref="A3:I3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4.42578125" customWidth="1"/>
    <col min="5" max="5" width="14.140625" customWidth="1"/>
    <col min="6" max="6" width="12.140625" customWidth="1"/>
    <col min="7" max="7" width="12.28515625" customWidth="1"/>
    <col min="8" max="8" width="1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5">
      <c r="A1" s="675"/>
      <c r="B1" s="675"/>
      <c r="C1" s="675"/>
      <c r="D1" s="675"/>
      <c r="E1" s="675"/>
      <c r="F1" s="675"/>
      <c r="G1" s="675"/>
      <c r="H1" s="675"/>
      <c r="I1" s="527" t="s">
        <v>285</v>
      </c>
    </row>
    <row r="2" spans="1:15" ht="12" customHeight="1">
      <c r="A2" s="960" t="s">
        <v>286</v>
      </c>
      <c r="B2" s="960"/>
      <c r="C2" s="960"/>
      <c r="D2" s="960"/>
      <c r="E2" s="960"/>
      <c r="F2" s="960"/>
      <c r="G2" s="960"/>
      <c r="H2" s="960"/>
      <c r="I2" s="960"/>
    </row>
    <row r="3" spans="1:15" ht="12" customHeight="1">
      <c r="A3" s="961" t="s">
        <v>369</v>
      </c>
      <c r="B3" s="961"/>
      <c r="C3" s="961"/>
      <c r="D3" s="961"/>
      <c r="E3" s="961"/>
      <c r="F3" s="961"/>
      <c r="G3" s="961"/>
      <c r="H3" s="961"/>
      <c r="I3" s="961"/>
    </row>
    <row r="4" spans="1:15" ht="6.75" customHeight="1" thickBot="1">
      <c r="A4" s="675"/>
      <c r="B4" s="675"/>
      <c r="C4" s="675"/>
      <c r="D4" s="675"/>
      <c r="E4" s="675"/>
      <c r="F4" s="675"/>
      <c r="G4" s="675"/>
      <c r="H4" s="675"/>
      <c r="I4" s="675"/>
    </row>
    <row r="5" spans="1:15" ht="14.25" customHeight="1" thickBot="1">
      <c r="A5" s="767" t="s">
        <v>34</v>
      </c>
      <c r="B5" s="770" t="s">
        <v>287</v>
      </c>
      <c r="C5" s="770"/>
      <c r="D5" s="770"/>
      <c r="E5" s="962"/>
      <c r="F5" s="963" t="s">
        <v>344</v>
      </c>
      <c r="G5" s="770"/>
      <c r="H5" s="770"/>
      <c r="I5" s="771"/>
    </row>
    <row r="6" spans="1:15" ht="12.75" customHeight="1">
      <c r="A6" s="768"/>
      <c r="B6" s="964" t="s">
        <v>32</v>
      </c>
      <c r="C6" s="773"/>
      <c r="D6" s="578" t="s">
        <v>29</v>
      </c>
      <c r="E6" s="572" t="s">
        <v>31</v>
      </c>
      <c r="F6" s="964" t="s">
        <v>32</v>
      </c>
      <c r="G6" s="773"/>
      <c r="H6" s="578" t="s">
        <v>29</v>
      </c>
      <c r="I6" s="572" t="s">
        <v>31</v>
      </c>
    </row>
    <row r="7" spans="1:15">
      <c r="A7" s="768"/>
      <c r="B7" s="965"/>
      <c r="C7" s="775"/>
      <c r="D7" s="676" t="s">
        <v>30</v>
      </c>
      <c r="E7" s="574" t="s">
        <v>346</v>
      </c>
      <c r="F7" s="965"/>
      <c r="G7" s="775"/>
      <c r="H7" s="676" t="s">
        <v>30</v>
      </c>
      <c r="I7" s="574" t="s">
        <v>346</v>
      </c>
    </row>
    <row r="8" spans="1:15" ht="13.5" thickBot="1">
      <c r="A8" s="768"/>
      <c r="B8" s="966"/>
      <c r="C8" s="777"/>
      <c r="D8" s="676" t="s">
        <v>0</v>
      </c>
      <c r="E8" s="574" t="s">
        <v>228</v>
      </c>
      <c r="F8" s="966"/>
      <c r="G8" s="777"/>
      <c r="H8" s="676" t="s">
        <v>0</v>
      </c>
      <c r="I8" s="574" t="s">
        <v>255</v>
      </c>
    </row>
    <row r="9" spans="1:15" ht="23.25" thickBot="1">
      <c r="A9" s="768"/>
      <c r="B9" s="677" t="s">
        <v>227</v>
      </c>
      <c r="C9" s="574" t="s">
        <v>309</v>
      </c>
      <c r="D9" s="676" t="s">
        <v>345</v>
      </c>
      <c r="E9" s="574" t="s">
        <v>288</v>
      </c>
      <c r="F9" s="677" t="s">
        <v>347</v>
      </c>
      <c r="G9" s="573" t="s">
        <v>312</v>
      </c>
      <c r="H9" s="676" t="s">
        <v>348</v>
      </c>
      <c r="I9" s="574" t="s">
        <v>349</v>
      </c>
    </row>
    <row r="10" spans="1:15" ht="13.5" thickBot="1">
      <c r="A10" s="678" t="s">
        <v>39</v>
      </c>
      <c r="B10" s="679">
        <v>37049</v>
      </c>
      <c r="C10" s="7">
        <v>40236</v>
      </c>
      <c r="D10" s="680">
        <f>C10-B10</f>
        <v>3187</v>
      </c>
      <c r="E10" s="13">
        <f>C10/B10*100</f>
        <v>108.60212151475072</v>
      </c>
      <c r="F10" s="679">
        <v>35444</v>
      </c>
      <c r="G10" s="681">
        <v>37075</v>
      </c>
      <c r="H10" s="680">
        <f>G10-F10</f>
        <v>1631</v>
      </c>
      <c r="I10" s="13">
        <f>G10/F10*100</f>
        <v>104.60162509874733</v>
      </c>
      <c r="J10" s="682"/>
    </row>
    <row r="11" spans="1:15">
      <c r="A11" s="683" t="s">
        <v>14</v>
      </c>
      <c r="B11" s="684">
        <v>4369</v>
      </c>
      <c r="C11" s="3">
        <v>4878</v>
      </c>
      <c r="D11" s="685">
        <f>C11-B11</f>
        <v>509</v>
      </c>
      <c r="E11" s="14">
        <f>C11/B11*100</f>
        <v>111.65026321812772</v>
      </c>
      <c r="F11" s="684">
        <v>4000</v>
      </c>
      <c r="G11" s="686">
        <v>4311</v>
      </c>
      <c r="H11" s="685">
        <f>G11-F11</f>
        <v>311</v>
      </c>
      <c r="I11" s="14">
        <f>G11/F11*100</f>
        <v>107.77500000000001</v>
      </c>
      <c r="J11" s="682"/>
    </row>
    <row r="12" spans="1:15">
      <c r="A12" s="687" t="s">
        <v>17</v>
      </c>
      <c r="B12" s="688">
        <v>4384</v>
      </c>
      <c r="C12" s="4">
        <v>4775</v>
      </c>
      <c r="D12" s="689">
        <f t="shared" ref="D12:D21" si="0">C12-B12</f>
        <v>391</v>
      </c>
      <c r="E12" s="15">
        <f t="shared" ref="E12:E21" si="1">C12/B12*100</f>
        <v>108.91879562043796</v>
      </c>
      <c r="F12" s="688">
        <v>4171</v>
      </c>
      <c r="G12" s="686">
        <v>4406</v>
      </c>
      <c r="H12" s="689">
        <f t="shared" ref="H12:H45" si="2">G12-F12</f>
        <v>235</v>
      </c>
      <c r="I12" s="15">
        <f t="shared" ref="I12:I45" si="3">G12/F12*100</f>
        <v>105.63414049388635</v>
      </c>
      <c r="J12" s="682"/>
    </row>
    <row r="13" spans="1:15">
      <c r="A13" s="690" t="s">
        <v>2</v>
      </c>
      <c r="B13" s="688">
        <v>3673</v>
      </c>
      <c r="C13" s="4">
        <v>3889</v>
      </c>
      <c r="D13" s="689">
        <f t="shared" si="0"/>
        <v>216</v>
      </c>
      <c r="E13" s="15">
        <f t="shared" si="1"/>
        <v>105.88075142934929</v>
      </c>
      <c r="F13" s="688">
        <v>3324</v>
      </c>
      <c r="G13" s="686">
        <v>3463</v>
      </c>
      <c r="H13" s="689">
        <f t="shared" si="2"/>
        <v>139</v>
      </c>
      <c r="I13" s="15">
        <f t="shared" si="3"/>
        <v>104.18170878459688</v>
      </c>
      <c r="J13" s="682"/>
      <c r="O13" s="691"/>
    </row>
    <row r="14" spans="1:15">
      <c r="A14" s="690" t="s">
        <v>18</v>
      </c>
      <c r="B14" s="684">
        <v>4126</v>
      </c>
      <c r="C14" s="3">
        <v>4187</v>
      </c>
      <c r="D14" s="685">
        <f t="shared" si="0"/>
        <v>61</v>
      </c>
      <c r="E14" s="14">
        <f t="shared" si="1"/>
        <v>101.47842947164322</v>
      </c>
      <c r="F14" s="684">
        <v>3842</v>
      </c>
      <c r="G14" s="686">
        <v>3913</v>
      </c>
      <c r="H14" s="685">
        <f t="shared" si="2"/>
        <v>71</v>
      </c>
      <c r="I14" s="14">
        <f t="shared" si="3"/>
        <v>101.84799583550235</v>
      </c>
      <c r="J14" s="682"/>
    </row>
    <row r="15" spans="1:15">
      <c r="A15" s="687" t="s">
        <v>19</v>
      </c>
      <c r="B15" s="688">
        <v>3395</v>
      </c>
      <c r="C15" s="4">
        <v>3786</v>
      </c>
      <c r="D15" s="689">
        <f t="shared" si="0"/>
        <v>391</v>
      </c>
      <c r="E15" s="15">
        <f t="shared" si="1"/>
        <v>111.51693667157585</v>
      </c>
      <c r="F15" s="688">
        <v>2997</v>
      </c>
      <c r="G15" s="686">
        <v>3345</v>
      </c>
      <c r="H15" s="689">
        <f t="shared" si="2"/>
        <v>348</v>
      </c>
      <c r="I15" s="15">
        <f t="shared" si="3"/>
        <v>111.61161161161162</v>
      </c>
      <c r="J15" s="682"/>
    </row>
    <row r="16" spans="1:15">
      <c r="A16" s="687" t="s">
        <v>22</v>
      </c>
      <c r="B16" s="688">
        <v>4328</v>
      </c>
      <c r="C16" s="4">
        <v>4698</v>
      </c>
      <c r="D16" s="689">
        <f t="shared" si="0"/>
        <v>370</v>
      </c>
      <c r="E16" s="15">
        <f t="shared" si="1"/>
        <v>108.54898336414047</v>
      </c>
      <c r="F16" s="688">
        <v>3957</v>
      </c>
      <c r="G16" s="686">
        <v>4151</v>
      </c>
      <c r="H16" s="689">
        <f t="shared" si="2"/>
        <v>194</v>
      </c>
      <c r="I16" s="15">
        <f t="shared" si="3"/>
        <v>104.90270406873894</v>
      </c>
      <c r="J16" s="682"/>
    </row>
    <row r="17" spans="1:10">
      <c r="A17" s="687" t="s">
        <v>23</v>
      </c>
      <c r="B17" s="688">
        <v>3932</v>
      </c>
      <c r="C17" s="4">
        <v>4232</v>
      </c>
      <c r="D17" s="689">
        <f t="shared" si="0"/>
        <v>300</v>
      </c>
      <c r="E17" s="15">
        <f t="shared" si="1"/>
        <v>107.62970498474058</v>
      </c>
      <c r="F17" s="688">
        <v>4039</v>
      </c>
      <c r="G17" s="686">
        <v>4070</v>
      </c>
      <c r="H17" s="689">
        <f t="shared" si="2"/>
        <v>31</v>
      </c>
      <c r="I17" s="15">
        <f t="shared" si="3"/>
        <v>100.76751671205744</v>
      </c>
      <c r="J17" s="682"/>
    </row>
    <row r="18" spans="1:10">
      <c r="A18" s="687" t="s">
        <v>13</v>
      </c>
      <c r="B18" s="688">
        <v>4580</v>
      </c>
      <c r="C18" s="4">
        <v>5242</v>
      </c>
      <c r="D18" s="689">
        <f t="shared" si="0"/>
        <v>662</v>
      </c>
      <c r="E18" s="15">
        <f t="shared" si="1"/>
        <v>114.45414847161572</v>
      </c>
      <c r="F18" s="688">
        <v>4666</v>
      </c>
      <c r="G18" s="686">
        <v>4931</v>
      </c>
      <c r="H18" s="689">
        <f t="shared" si="2"/>
        <v>265</v>
      </c>
      <c r="I18" s="15">
        <f t="shared" si="3"/>
        <v>105.679382768967</v>
      </c>
      <c r="J18" s="682"/>
    </row>
    <row r="19" spans="1:10" ht="13.5" thickBot="1">
      <c r="A19" s="692" t="s">
        <v>28</v>
      </c>
      <c r="B19" s="684">
        <v>4262</v>
      </c>
      <c r="C19" s="3">
        <v>4549</v>
      </c>
      <c r="D19" s="685">
        <f t="shared" si="0"/>
        <v>287</v>
      </c>
      <c r="E19" s="14">
        <f t="shared" si="1"/>
        <v>106.73392773345847</v>
      </c>
      <c r="F19" s="684">
        <v>4448</v>
      </c>
      <c r="G19" s="686">
        <v>4485</v>
      </c>
      <c r="H19" s="685">
        <f t="shared" si="2"/>
        <v>37</v>
      </c>
      <c r="I19" s="14">
        <f t="shared" si="3"/>
        <v>100.8318345323741</v>
      </c>
      <c r="J19" s="682"/>
    </row>
    <row r="20" spans="1:10" ht="13.5" thickBot="1">
      <c r="A20" s="693" t="s">
        <v>40</v>
      </c>
      <c r="B20" s="694">
        <v>24353</v>
      </c>
      <c r="C20" s="9">
        <v>26880</v>
      </c>
      <c r="D20" s="695">
        <f t="shared" si="0"/>
        <v>2527</v>
      </c>
      <c r="E20" s="16">
        <f t="shared" si="1"/>
        <v>110.37654498419084</v>
      </c>
      <c r="F20" s="694">
        <v>24077</v>
      </c>
      <c r="G20" s="696">
        <v>25405</v>
      </c>
      <c r="H20" s="695">
        <f t="shared" si="2"/>
        <v>1328</v>
      </c>
      <c r="I20" s="16">
        <f t="shared" si="3"/>
        <v>105.51563733023217</v>
      </c>
      <c r="J20" s="682"/>
    </row>
    <row r="21" spans="1:10">
      <c r="A21" s="683" t="s">
        <v>1</v>
      </c>
      <c r="B21" s="684">
        <v>4774</v>
      </c>
      <c r="C21" s="3">
        <v>5418</v>
      </c>
      <c r="D21" s="685">
        <f t="shared" si="0"/>
        <v>644</v>
      </c>
      <c r="E21" s="14">
        <f t="shared" si="1"/>
        <v>113.48973607038124</v>
      </c>
      <c r="F21" s="684">
        <v>4558</v>
      </c>
      <c r="G21" s="686">
        <v>4888</v>
      </c>
      <c r="H21" s="685">
        <f t="shared" si="2"/>
        <v>330</v>
      </c>
      <c r="I21" s="14">
        <f t="shared" si="3"/>
        <v>107.2400175515577</v>
      </c>
      <c r="J21" s="682"/>
    </row>
    <row r="22" spans="1:10">
      <c r="A22" s="687" t="s">
        <v>16</v>
      </c>
      <c r="B22" s="688">
        <v>3369</v>
      </c>
      <c r="C22" s="4">
        <v>3727</v>
      </c>
      <c r="D22" s="689">
        <f>C22-B22</f>
        <v>358</v>
      </c>
      <c r="E22" s="15">
        <f>C22/B22*100</f>
        <v>110.62629860492727</v>
      </c>
      <c r="F22" s="688">
        <v>3415</v>
      </c>
      <c r="G22" s="686">
        <v>3497</v>
      </c>
      <c r="H22" s="689">
        <f>G22-F22</f>
        <v>82</v>
      </c>
      <c r="I22" s="15">
        <f>G22/F22*100</f>
        <v>102.40117130307466</v>
      </c>
      <c r="J22" s="682"/>
    </row>
    <row r="23" spans="1:10">
      <c r="A23" s="690" t="s">
        <v>3</v>
      </c>
      <c r="B23" s="688">
        <v>5018</v>
      </c>
      <c r="C23" s="4">
        <v>5591</v>
      </c>
      <c r="D23" s="689">
        <f t="shared" ref="D23:D40" si="4">C23-B23</f>
        <v>573</v>
      </c>
      <c r="E23" s="15">
        <f t="shared" ref="E23:E40" si="5">C23/B23*100</f>
        <v>111.41889198884019</v>
      </c>
      <c r="F23" s="688">
        <v>4891</v>
      </c>
      <c r="G23" s="686">
        <v>5211</v>
      </c>
      <c r="H23" s="689">
        <f t="shared" si="2"/>
        <v>320</v>
      </c>
      <c r="I23" s="15">
        <f t="shared" si="3"/>
        <v>106.54262931915764</v>
      </c>
      <c r="J23" s="682"/>
    </row>
    <row r="24" spans="1:10">
      <c r="A24" s="697" t="s">
        <v>21</v>
      </c>
      <c r="B24" s="684">
        <v>3661</v>
      </c>
      <c r="C24" s="3">
        <v>4041</v>
      </c>
      <c r="D24" s="685">
        <f t="shared" si="4"/>
        <v>380</v>
      </c>
      <c r="E24" s="14">
        <f t="shared" si="5"/>
        <v>110.37967768369299</v>
      </c>
      <c r="F24" s="684">
        <v>3723</v>
      </c>
      <c r="G24" s="686">
        <v>3828</v>
      </c>
      <c r="H24" s="685">
        <f t="shared" si="2"/>
        <v>105</v>
      </c>
      <c r="I24" s="14">
        <f t="shared" si="3"/>
        <v>102.82030620467364</v>
      </c>
      <c r="J24" s="682"/>
    </row>
    <row r="25" spans="1:10">
      <c r="A25" s="687" t="s">
        <v>4</v>
      </c>
      <c r="B25" s="688">
        <v>4158</v>
      </c>
      <c r="C25" s="4">
        <v>4574</v>
      </c>
      <c r="D25" s="689">
        <f t="shared" si="4"/>
        <v>416</v>
      </c>
      <c r="E25" s="15">
        <f t="shared" si="5"/>
        <v>110.00481000481</v>
      </c>
      <c r="F25" s="688">
        <v>4184</v>
      </c>
      <c r="G25" s="686">
        <v>4447</v>
      </c>
      <c r="H25" s="689">
        <f t="shared" si="2"/>
        <v>263</v>
      </c>
      <c r="I25" s="15">
        <f t="shared" si="3"/>
        <v>106.28585086042067</v>
      </c>
      <c r="J25" s="682"/>
    </row>
    <row r="26" spans="1:10" ht="13.5" thickBot="1">
      <c r="A26" s="698" t="s">
        <v>7</v>
      </c>
      <c r="B26" s="699">
        <v>3373</v>
      </c>
      <c r="C26" s="6">
        <v>3529</v>
      </c>
      <c r="D26" s="700">
        <f t="shared" si="4"/>
        <v>156</v>
      </c>
      <c r="E26" s="17">
        <f t="shared" si="5"/>
        <v>104.62496294100208</v>
      </c>
      <c r="F26" s="701">
        <v>3306</v>
      </c>
      <c r="G26" s="702">
        <v>3534</v>
      </c>
      <c r="H26" s="700">
        <f t="shared" si="2"/>
        <v>228</v>
      </c>
      <c r="I26" s="17">
        <f t="shared" si="3"/>
        <v>106.89655172413792</v>
      </c>
      <c r="J26" s="682"/>
    </row>
    <row r="27" spans="1:10" ht="13.5" thickBot="1">
      <c r="A27" s="703" t="s">
        <v>41</v>
      </c>
      <c r="B27" s="704">
        <v>48289</v>
      </c>
      <c r="C27" s="11">
        <v>53605</v>
      </c>
      <c r="D27" s="695">
        <f t="shared" si="4"/>
        <v>5316</v>
      </c>
      <c r="E27" s="16">
        <f t="shared" si="5"/>
        <v>111.00871834165132</v>
      </c>
      <c r="F27" s="705">
        <v>46741</v>
      </c>
      <c r="G27" s="706">
        <v>49165</v>
      </c>
      <c r="H27" s="695">
        <f t="shared" si="2"/>
        <v>2424</v>
      </c>
      <c r="I27" s="16">
        <f t="shared" si="3"/>
        <v>105.18602511713485</v>
      </c>
      <c r="J27" s="682"/>
    </row>
    <row r="28" spans="1:10">
      <c r="A28" s="687" t="s">
        <v>15</v>
      </c>
      <c r="B28" s="688">
        <v>6504</v>
      </c>
      <c r="C28" s="4">
        <v>7262</v>
      </c>
      <c r="D28" s="689">
        <f t="shared" si="4"/>
        <v>758</v>
      </c>
      <c r="E28" s="15">
        <f t="shared" si="5"/>
        <v>111.65436654366543</v>
      </c>
      <c r="F28" s="36">
        <v>6280</v>
      </c>
      <c r="G28" s="707">
        <v>6583</v>
      </c>
      <c r="H28" s="689">
        <f t="shared" si="2"/>
        <v>303</v>
      </c>
      <c r="I28" s="15">
        <f t="shared" si="3"/>
        <v>104.82484076433121</v>
      </c>
      <c r="J28" s="682"/>
    </row>
    <row r="29" spans="1:10">
      <c r="A29" s="687" t="s">
        <v>20</v>
      </c>
      <c r="B29" s="688">
        <v>14917</v>
      </c>
      <c r="C29" s="4">
        <v>16283</v>
      </c>
      <c r="D29" s="689">
        <f t="shared" si="4"/>
        <v>1366</v>
      </c>
      <c r="E29" s="15">
        <f t="shared" si="5"/>
        <v>109.15733726620633</v>
      </c>
      <c r="F29" s="36">
        <v>15024</v>
      </c>
      <c r="G29" s="707">
        <v>15546</v>
      </c>
      <c r="H29" s="689">
        <f t="shared" si="2"/>
        <v>522</v>
      </c>
      <c r="I29" s="15">
        <f t="shared" si="3"/>
        <v>103.4744408945687</v>
      </c>
      <c r="J29" s="682"/>
    </row>
    <row r="30" spans="1:10">
      <c r="A30" s="687" t="s">
        <v>26</v>
      </c>
      <c r="B30" s="688">
        <v>8942</v>
      </c>
      <c r="C30" s="4">
        <v>10238</v>
      </c>
      <c r="D30" s="689">
        <f t="shared" si="4"/>
        <v>1296</v>
      </c>
      <c r="E30" s="15">
        <f t="shared" si="5"/>
        <v>114.49340192350705</v>
      </c>
      <c r="F30" s="36">
        <v>8138</v>
      </c>
      <c r="G30" s="707">
        <v>8788</v>
      </c>
      <c r="H30" s="689">
        <f t="shared" si="2"/>
        <v>650</v>
      </c>
      <c r="I30" s="15">
        <f t="shared" si="3"/>
        <v>107.98722044728434</v>
      </c>
      <c r="J30" s="682"/>
    </row>
    <row r="31" spans="1:10">
      <c r="A31" s="683" t="s">
        <v>289</v>
      </c>
      <c r="B31" s="684">
        <v>4488</v>
      </c>
      <c r="C31" s="3">
        <v>4838</v>
      </c>
      <c r="D31" s="689">
        <f t="shared" si="4"/>
        <v>350</v>
      </c>
      <c r="E31" s="15">
        <f t="shared" si="5"/>
        <v>107.79857397504455</v>
      </c>
      <c r="F31" s="35">
        <v>4339</v>
      </c>
      <c r="G31" s="708">
        <v>4524</v>
      </c>
      <c r="H31" s="689">
        <f t="shared" si="2"/>
        <v>185</v>
      </c>
      <c r="I31" s="15">
        <f t="shared" si="3"/>
        <v>104.26365522009679</v>
      </c>
      <c r="J31" s="682"/>
    </row>
    <row r="32" spans="1:10">
      <c r="A32" s="690" t="s">
        <v>290</v>
      </c>
      <c r="B32" s="688">
        <v>8029</v>
      </c>
      <c r="C32" s="4">
        <v>8715</v>
      </c>
      <c r="D32" s="689">
        <f t="shared" si="4"/>
        <v>686</v>
      </c>
      <c r="E32" s="15">
        <f t="shared" si="5"/>
        <v>108.54402789886662</v>
      </c>
      <c r="F32" s="36">
        <v>7700</v>
      </c>
      <c r="G32" s="707">
        <v>7893</v>
      </c>
      <c r="H32" s="689">
        <f t="shared" si="2"/>
        <v>193</v>
      </c>
      <c r="I32" s="15">
        <f t="shared" si="3"/>
        <v>102.5064935064935</v>
      </c>
      <c r="J32" s="682"/>
    </row>
    <row r="33" spans="1:10" ht="13.5" thickBot="1">
      <c r="A33" s="692" t="s">
        <v>27</v>
      </c>
      <c r="B33" s="684">
        <v>5409</v>
      </c>
      <c r="C33" s="3">
        <v>6269</v>
      </c>
      <c r="D33" s="685">
        <f t="shared" si="4"/>
        <v>860</v>
      </c>
      <c r="E33" s="14">
        <f t="shared" si="5"/>
        <v>115.89942688112404</v>
      </c>
      <c r="F33" s="35">
        <v>5260</v>
      </c>
      <c r="G33" s="707">
        <v>5831</v>
      </c>
      <c r="H33" s="685">
        <f t="shared" si="2"/>
        <v>571</v>
      </c>
      <c r="I33" s="14">
        <f t="shared" si="3"/>
        <v>110.85551330798479</v>
      </c>
      <c r="J33" s="682"/>
    </row>
    <row r="34" spans="1:10" ht="13.5" thickBot="1">
      <c r="A34" s="693" t="s">
        <v>35</v>
      </c>
      <c r="B34" s="694">
        <v>28681</v>
      </c>
      <c r="C34" s="709">
        <v>31623</v>
      </c>
      <c r="D34" s="695">
        <f t="shared" si="4"/>
        <v>2942</v>
      </c>
      <c r="E34" s="16">
        <f t="shared" si="5"/>
        <v>110.25766186674105</v>
      </c>
      <c r="F34" s="710">
        <v>28744</v>
      </c>
      <c r="G34" s="711">
        <v>30109</v>
      </c>
      <c r="H34" s="695">
        <f t="shared" si="2"/>
        <v>1365</v>
      </c>
      <c r="I34" s="16">
        <f t="shared" si="3"/>
        <v>104.74881714444753</v>
      </c>
      <c r="J34" s="682"/>
    </row>
    <row r="35" spans="1:10">
      <c r="A35" s="683" t="s">
        <v>5</v>
      </c>
      <c r="B35" s="684">
        <v>2351</v>
      </c>
      <c r="C35" s="3">
        <v>2587</v>
      </c>
      <c r="D35" s="685">
        <f t="shared" si="4"/>
        <v>236</v>
      </c>
      <c r="E35" s="14">
        <f t="shared" si="5"/>
        <v>110.0382815823054</v>
      </c>
      <c r="F35" s="35">
        <v>2398</v>
      </c>
      <c r="G35" s="707">
        <v>2553</v>
      </c>
      <c r="H35" s="685">
        <f t="shared" si="2"/>
        <v>155</v>
      </c>
      <c r="I35" s="14">
        <f t="shared" si="3"/>
        <v>106.46371976647207</v>
      </c>
      <c r="J35" s="682"/>
    </row>
    <row r="36" spans="1:10">
      <c r="A36" s="687" t="s">
        <v>24</v>
      </c>
      <c r="B36" s="688">
        <v>5989</v>
      </c>
      <c r="C36" s="4">
        <v>6652</v>
      </c>
      <c r="D36" s="689">
        <f t="shared" si="4"/>
        <v>663</v>
      </c>
      <c r="E36" s="15">
        <f t="shared" si="5"/>
        <v>111.07029554182668</v>
      </c>
      <c r="F36" s="36">
        <v>5993</v>
      </c>
      <c r="G36" s="707">
        <v>6284</v>
      </c>
      <c r="H36" s="689">
        <f t="shared" si="2"/>
        <v>291</v>
      </c>
      <c r="I36" s="15">
        <f t="shared" si="3"/>
        <v>104.85566494243284</v>
      </c>
      <c r="J36" s="682"/>
    </row>
    <row r="37" spans="1:10">
      <c r="A37" s="683" t="s">
        <v>6</v>
      </c>
      <c r="B37" s="684">
        <v>3863</v>
      </c>
      <c r="C37" s="3">
        <v>4226</v>
      </c>
      <c r="D37" s="685">
        <f t="shared" si="4"/>
        <v>363</v>
      </c>
      <c r="E37" s="14">
        <f t="shared" si="5"/>
        <v>109.39684183277245</v>
      </c>
      <c r="F37" s="35">
        <v>4456</v>
      </c>
      <c r="G37" s="707">
        <v>4599</v>
      </c>
      <c r="H37" s="685">
        <f t="shared" si="2"/>
        <v>143</v>
      </c>
      <c r="I37" s="14">
        <f t="shared" si="3"/>
        <v>103.20915619389588</v>
      </c>
      <c r="J37" s="682"/>
    </row>
    <row r="38" spans="1:10">
      <c r="A38" s="687" t="s">
        <v>25</v>
      </c>
      <c r="B38" s="688">
        <v>2801</v>
      </c>
      <c r="C38" s="4">
        <v>3189</v>
      </c>
      <c r="D38" s="689">
        <f t="shared" si="4"/>
        <v>388</v>
      </c>
      <c r="E38" s="15">
        <f t="shared" si="5"/>
        <v>113.85219564441272</v>
      </c>
      <c r="F38" s="36">
        <v>2670</v>
      </c>
      <c r="G38" s="707">
        <v>2804</v>
      </c>
      <c r="H38" s="689">
        <f t="shared" si="2"/>
        <v>134</v>
      </c>
      <c r="I38" s="15">
        <f t="shared" si="3"/>
        <v>105.0187265917603</v>
      </c>
      <c r="J38" s="682"/>
    </row>
    <row r="39" spans="1:10">
      <c r="A39" s="687" t="s">
        <v>8</v>
      </c>
      <c r="B39" s="688">
        <v>2567</v>
      </c>
      <c r="C39" s="4">
        <v>2850</v>
      </c>
      <c r="D39" s="689">
        <f t="shared" si="4"/>
        <v>283</v>
      </c>
      <c r="E39" s="15">
        <f t="shared" si="5"/>
        <v>111.02454226723802</v>
      </c>
      <c r="F39" s="36">
        <v>2459</v>
      </c>
      <c r="G39" s="707">
        <v>2669</v>
      </c>
      <c r="H39" s="689">
        <f t="shared" si="2"/>
        <v>210</v>
      </c>
      <c r="I39" s="15">
        <f t="shared" si="3"/>
        <v>108.54005693371289</v>
      </c>
      <c r="J39" s="682"/>
    </row>
    <row r="40" spans="1:10">
      <c r="A40" s="687" t="s">
        <v>9</v>
      </c>
      <c r="B40" s="688">
        <v>3945</v>
      </c>
      <c r="C40" s="4">
        <v>4533</v>
      </c>
      <c r="D40" s="689">
        <f t="shared" si="4"/>
        <v>588</v>
      </c>
      <c r="E40" s="15">
        <f t="shared" si="5"/>
        <v>114.90494296577947</v>
      </c>
      <c r="F40" s="36">
        <v>3973</v>
      </c>
      <c r="G40" s="707">
        <v>4209</v>
      </c>
      <c r="H40" s="689">
        <f t="shared" si="2"/>
        <v>236</v>
      </c>
      <c r="I40" s="15">
        <f t="shared" si="3"/>
        <v>105.94009564560784</v>
      </c>
      <c r="J40" s="682"/>
    </row>
    <row r="41" spans="1:10">
      <c r="A41" s="687" t="s">
        <v>10</v>
      </c>
      <c r="B41" s="688">
        <v>3881</v>
      </c>
      <c r="C41" s="4">
        <v>4067</v>
      </c>
      <c r="D41" s="689">
        <f>C41-B41</f>
        <v>186</v>
      </c>
      <c r="E41" s="15">
        <f>C41/B41*100</f>
        <v>104.79257923215665</v>
      </c>
      <c r="F41" s="36">
        <v>3738</v>
      </c>
      <c r="G41" s="707">
        <v>3838</v>
      </c>
      <c r="H41" s="689">
        <f>G41-F41</f>
        <v>100</v>
      </c>
      <c r="I41" s="15">
        <f>G41/F41*100</f>
        <v>102.67522739432853</v>
      </c>
      <c r="J41" s="682"/>
    </row>
    <row r="42" spans="1:10" ht="13.5" thickBot="1">
      <c r="A42" s="712" t="s">
        <v>12</v>
      </c>
      <c r="B42" s="684">
        <v>3284</v>
      </c>
      <c r="C42" s="3">
        <v>3519</v>
      </c>
      <c r="D42" s="685">
        <f>C42-B42</f>
        <v>235</v>
      </c>
      <c r="E42" s="14">
        <f>C42/B42*100</f>
        <v>107.15590742996346</v>
      </c>
      <c r="F42" s="35">
        <v>3057</v>
      </c>
      <c r="G42" s="707">
        <v>3153</v>
      </c>
      <c r="H42" s="685">
        <f t="shared" si="2"/>
        <v>96</v>
      </c>
      <c r="I42" s="14">
        <f t="shared" si="3"/>
        <v>103.14033366045143</v>
      </c>
      <c r="J42" s="682"/>
    </row>
    <row r="43" spans="1:10" ht="13.5" thickBot="1">
      <c r="A43" s="693" t="s">
        <v>36</v>
      </c>
      <c r="B43" s="694">
        <v>18997</v>
      </c>
      <c r="C43" s="9">
        <v>20376</v>
      </c>
      <c r="D43" s="695">
        <f>C43-B43</f>
        <v>1379</v>
      </c>
      <c r="E43" s="16">
        <f>C43/B43*100</f>
        <v>107.25904090119494</v>
      </c>
      <c r="F43" s="710">
        <v>18552</v>
      </c>
      <c r="G43" s="711">
        <v>18756</v>
      </c>
      <c r="H43" s="695">
        <f t="shared" si="2"/>
        <v>204</v>
      </c>
      <c r="I43" s="16">
        <f t="shared" si="3"/>
        <v>101.09961190168175</v>
      </c>
      <c r="J43" s="682"/>
    </row>
    <row r="44" spans="1:10" ht="13.5" thickBot="1">
      <c r="A44" s="712" t="s">
        <v>11</v>
      </c>
      <c r="B44" s="684">
        <v>18997</v>
      </c>
      <c r="C44" s="3">
        <v>20376</v>
      </c>
      <c r="D44" s="685">
        <f>C44-B44</f>
        <v>1379</v>
      </c>
      <c r="E44" s="14">
        <f>C44/B44*100</f>
        <v>107.25904090119494</v>
      </c>
      <c r="F44" s="35">
        <v>18552</v>
      </c>
      <c r="G44" s="713">
        <v>18756</v>
      </c>
      <c r="H44" s="685">
        <f t="shared" si="2"/>
        <v>204</v>
      </c>
      <c r="I44" s="14">
        <f t="shared" si="3"/>
        <v>101.09961190168175</v>
      </c>
      <c r="J44" s="682"/>
    </row>
    <row r="45" spans="1:10" ht="27" customHeight="1" thickBot="1">
      <c r="A45" s="28" t="s">
        <v>33</v>
      </c>
      <c r="B45" s="679">
        <v>157369</v>
      </c>
      <c r="C45" s="7">
        <v>172720</v>
      </c>
      <c r="D45" s="680">
        <f>C45-B45</f>
        <v>15351</v>
      </c>
      <c r="E45" s="13">
        <f>C45/B45*100</f>
        <v>109.7547801663606</v>
      </c>
      <c r="F45" s="714">
        <v>153558</v>
      </c>
      <c r="G45" s="715">
        <v>160510</v>
      </c>
      <c r="H45" s="680">
        <f t="shared" si="2"/>
        <v>6952</v>
      </c>
      <c r="I45" s="13">
        <f t="shared" si="3"/>
        <v>104.52727959468085</v>
      </c>
      <c r="J45" s="716"/>
    </row>
    <row r="46" spans="1:10" ht="16.5" customHeight="1">
      <c r="A46" s="2" t="s">
        <v>291</v>
      </c>
      <c r="B46" s="717"/>
      <c r="C46" s="717"/>
      <c r="D46" s="717"/>
      <c r="E46" s="718"/>
      <c r="F46" s="717"/>
      <c r="G46" s="717"/>
      <c r="H46" s="717"/>
      <c r="I46" s="718"/>
      <c r="J46" s="716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opLeftCell="A31" workbookViewId="0">
      <selection activeCell="I36" sqref="I36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575" t="s">
        <v>292</v>
      </c>
    </row>
    <row r="2" spans="1:6" ht="15.75">
      <c r="A2" s="984" t="s">
        <v>293</v>
      </c>
      <c r="B2" s="984"/>
      <c r="C2" s="984"/>
      <c r="D2" s="984"/>
      <c r="E2" s="984"/>
      <c r="F2" s="984"/>
    </row>
    <row r="3" spans="1:6" ht="15.75">
      <c r="A3" s="946" t="s">
        <v>350</v>
      </c>
      <c r="B3" s="946"/>
      <c r="C3" s="946"/>
      <c r="D3" s="946"/>
      <c r="E3" s="946"/>
      <c r="F3" s="946"/>
    </row>
    <row r="4" spans="1:6" ht="11.25" customHeight="1" thickBot="1">
      <c r="A4" s="836"/>
      <c r="B4" s="836"/>
      <c r="C4" s="836"/>
      <c r="D4" s="836"/>
    </row>
    <row r="5" spans="1:6">
      <c r="A5" s="985" t="s">
        <v>72</v>
      </c>
      <c r="B5" s="986"/>
      <c r="C5" s="986"/>
      <c r="D5" s="991" t="s">
        <v>351</v>
      </c>
      <c r="E5" s="991" t="s">
        <v>352</v>
      </c>
      <c r="F5" s="991" t="s">
        <v>294</v>
      </c>
    </row>
    <row r="6" spans="1:6">
      <c r="A6" s="987"/>
      <c r="B6" s="988"/>
      <c r="C6" s="988"/>
      <c r="D6" s="992"/>
      <c r="E6" s="992"/>
      <c r="F6" s="992"/>
    </row>
    <row r="7" spans="1:6">
      <c r="A7" s="987"/>
      <c r="B7" s="988"/>
      <c r="C7" s="988"/>
      <c r="D7" s="992"/>
      <c r="E7" s="992"/>
      <c r="F7" s="992"/>
    </row>
    <row r="8" spans="1:6" ht="13.5" thickBot="1">
      <c r="A8" s="989"/>
      <c r="B8" s="990"/>
      <c r="C8" s="990"/>
      <c r="D8" s="993"/>
      <c r="E8" s="993"/>
      <c r="F8" s="993"/>
    </row>
    <row r="9" spans="1:6" ht="16.5" thickBot="1">
      <c r="A9" s="719" t="s">
        <v>73</v>
      </c>
      <c r="B9" s="720"/>
      <c r="C9" s="720"/>
      <c r="D9" s="721">
        <v>43775</v>
      </c>
      <c r="E9" s="721">
        <v>36495</v>
      </c>
      <c r="F9" s="721">
        <f>E9-D9</f>
        <v>-7280</v>
      </c>
    </row>
    <row r="10" spans="1:6" ht="15.75">
      <c r="A10" s="722"/>
      <c r="B10" s="973" t="s">
        <v>79</v>
      </c>
      <c r="C10" s="974"/>
      <c r="D10" s="723">
        <v>37860</v>
      </c>
      <c r="E10" s="723">
        <v>31597</v>
      </c>
      <c r="F10" s="724">
        <f t="shared" ref="F10:F42" si="0">E10-D10</f>
        <v>-6263</v>
      </c>
    </row>
    <row r="11" spans="1:6" ht="15.75">
      <c r="A11" s="725"/>
      <c r="B11" s="975" t="s">
        <v>80</v>
      </c>
      <c r="C11" s="976"/>
      <c r="D11" s="726">
        <v>1997</v>
      </c>
      <c r="E11" s="726">
        <v>1467</v>
      </c>
      <c r="F11" s="727">
        <f t="shared" si="0"/>
        <v>-530</v>
      </c>
    </row>
    <row r="12" spans="1:6" ht="15.75">
      <c r="A12" s="725"/>
      <c r="B12" s="728" t="s">
        <v>295</v>
      </c>
      <c r="C12" s="729"/>
      <c r="D12" s="726">
        <v>3435</v>
      </c>
      <c r="E12" s="726">
        <v>3026</v>
      </c>
      <c r="F12" s="727">
        <f t="shared" si="0"/>
        <v>-409</v>
      </c>
    </row>
    <row r="13" spans="1:6" ht="15.75">
      <c r="A13" s="730"/>
      <c r="B13" s="731" t="s">
        <v>75</v>
      </c>
      <c r="C13" s="731"/>
      <c r="D13" s="726">
        <v>19613</v>
      </c>
      <c r="E13" s="726">
        <v>16712</v>
      </c>
      <c r="F13" s="727">
        <f t="shared" si="0"/>
        <v>-2901</v>
      </c>
    </row>
    <row r="14" spans="1:6" ht="15.75">
      <c r="A14" s="730"/>
      <c r="B14" s="732" t="s">
        <v>76</v>
      </c>
      <c r="C14" s="732"/>
      <c r="D14" s="726">
        <v>7932</v>
      </c>
      <c r="E14" s="726">
        <v>6127</v>
      </c>
      <c r="F14" s="727">
        <f t="shared" si="0"/>
        <v>-1805</v>
      </c>
    </row>
    <row r="15" spans="1:6" ht="15.75">
      <c r="A15" s="730"/>
      <c r="B15" s="733" t="s">
        <v>77</v>
      </c>
      <c r="C15" s="733"/>
      <c r="D15" s="726">
        <v>35843</v>
      </c>
      <c r="E15" s="726">
        <v>30368</v>
      </c>
      <c r="F15" s="727">
        <f t="shared" si="0"/>
        <v>-5475</v>
      </c>
    </row>
    <row r="16" spans="1:6" ht="15.75">
      <c r="A16" s="192" t="s">
        <v>296</v>
      </c>
      <c r="B16" s="732" t="s">
        <v>81</v>
      </c>
      <c r="C16" s="732"/>
      <c r="D16" s="726">
        <v>52</v>
      </c>
      <c r="E16" s="726">
        <v>78</v>
      </c>
      <c r="F16" s="727">
        <f t="shared" si="0"/>
        <v>26</v>
      </c>
    </row>
    <row r="17" spans="1:6" ht="15.75">
      <c r="A17" s="192" t="s">
        <v>297</v>
      </c>
      <c r="B17" s="733" t="s">
        <v>82</v>
      </c>
      <c r="C17" s="733"/>
      <c r="D17" s="726">
        <v>303</v>
      </c>
      <c r="E17" s="726">
        <v>167</v>
      </c>
      <c r="F17" s="727">
        <f t="shared" si="0"/>
        <v>-136</v>
      </c>
    </row>
    <row r="18" spans="1:6" ht="15.75">
      <c r="A18" s="730"/>
      <c r="B18" s="732" t="s">
        <v>83</v>
      </c>
      <c r="C18" s="732"/>
      <c r="D18" s="726">
        <v>1912</v>
      </c>
      <c r="E18" s="726">
        <v>984</v>
      </c>
      <c r="F18" s="727">
        <f t="shared" si="0"/>
        <v>-928</v>
      </c>
    </row>
    <row r="19" spans="1:6" ht="15.75">
      <c r="A19" s="730"/>
      <c r="B19" s="732" t="s">
        <v>84</v>
      </c>
      <c r="C19" s="732"/>
      <c r="D19" s="726">
        <v>0</v>
      </c>
      <c r="E19" s="726">
        <v>0</v>
      </c>
      <c r="F19" s="727">
        <f t="shared" si="0"/>
        <v>0</v>
      </c>
    </row>
    <row r="20" spans="1:6" ht="15.75">
      <c r="A20" s="730"/>
      <c r="B20" s="732" t="s">
        <v>85</v>
      </c>
      <c r="C20" s="732"/>
      <c r="D20" s="726">
        <v>89</v>
      </c>
      <c r="E20" s="726">
        <v>100</v>
      </c>
      <c r="F20" s="727">
        <f t="shared" si="0"/>
        <v>11</v>
      </c>
    </row>
    <row r="21" spans="1:6" ht="16.5" thickBot="1">
      <c r="A21" s="734"/>
      <c r="B21" s="731" t="s">
        <v>86</v>
      </c>
      <c r="C21" s="731"/>
      <c r="D21" s="735">
        <v>163</v>
      </c>
      <c r="E21" s="735">
        <v>203</v>
      </c>
      <c r="F21" s="736">
        <f t="shared" si="0"/>
        <v>40</v>
      </c>
    </row>
    <row r="22" spans="1:6" ht="16.5" thickBot="1">
      <c r="A22" s="737" t="s">
        <v>88</v>
      </c>
      <c r="B22" s="738"/>
      <c r="C22" s="738"/>
      <c r="D22" s="739">
        <v>28424</v>
      </c>
      <c r="E22" s="739">
        <v>29543</v>
      </c>
      <c r="F22" s="739">
        <f t="shared" si="0"/>
        <v>1119</v>
      </c>
    </row>
    <row r="23" spans="1:6" ht="16.5" thickBot="1">
      <c r="A23" s="977" t="s">
        <v>298</v>
      </c>
      <c r="B23" s="978" t="s">
        <v>299</v>
      </c>
      <c r="C23" s="979"/>
      <c r="D23" s="740">
        <v>12715</v>
      </c>
      <c r="E23" s="741">
        <v>14102</v>
      </c>
      <c r="F23" s="742">
        <f t="shared" si="0"/>
        <v>1387</v>
      </c>
    </row>
    <row r="24" spans="1:6" ht="15.75">
      <c r="A24" s="843"/>
      <c r="B24" s="980" t="s">
        <v>91</v>
      </c>
      <c r="C24" s="743" t="s">
        <v>92</v>
      </c>
      <c r="D24" s="744">
        <v>12043</v>
      </c>
      <c r="E24" s="723">
        <v>13408</v>
      </c>
      <c r="F24" s="724">
        <f t="shared" si="0"/>
        <v>1365</v>
      </c>
    </row>
    <row r="25" spans="1:6" ht="15.75">
      <c r="A25" s="843"/>
      <c r="B25" s="843"/>
      <c r="C25" s="745" t="s">
        <v>300</v>
      </c>
      <c r="D25" s="746">
        <v>1340</v>
      </c>
      <c r="E25" s="726">
        <v>1767</v>
      </c>
      <c r="F25" s="727">
        <f t="shared" si="0"/>
        <v>427</v>
      </c>
    </row>
    <row r="26" spans="1:6" ht="15.75">
      <c r="A26" s="843"/>
      <c r="B26" s="843"/>
      <c r="C26" s="747" t="s">
        <v>301</v>
      </c>
      <c r="D26" s="746">
        <v>672</v>
      </c>
      <c r="E26" s="726">
        <v>694</v>
      </c>
      <c r="F26" s="727">
        <f t="shared" si="0"/>
        <v>22</v>
      </c>
    </row>
    <row r="27" spans="1:6" ht="15.75">
      <c r="A27" s="843"/>
      <c r="B27" s="843"/>
      <c r="C27" s="748" t="s">
        <v>302</v>
      </c>
      <c r="D27" s="746">
        <v>180</v>
      </c>
      <c r="E27" s="726">
        <v>203</v>
      </c>
      <c r="F27" s="727">
        <f t="shared" si="0"/>
        <v>23</v>
      </c>
    </row>
    <row r="28" spans="1:6" ht="15.75">
      <c r="A28" s="843"/>
      <c r="B28" s="843"/>
      <c r="C28" s="747" t="s">
        <v>303</v>
      </c>
      <c r="D28" s="746">
        <v>134</v>
      </c>
      <c r="E28" s="726">
        <v>158</v>
      </c>
      <c r="F28" s="727">
        <f t="shared" si="0"/>
        <v>24</v>
      </c>
    </row>
    <row r="29" spans="1:6" ht="31.5">
      <c r="A29" s="843"/>
      <c r="B29" s="843"/>
      <c r="C29" s="749" t="s">
        <v>97</v>
      </c>
      <c r="D29" s="746">
        <v>128</v>
      </c>
      <c r="E29" s="726">
        <v>101</v>
      </c>
      <c r="F29" s="727">
        <f t="shared" si="0"/>
        <v>-27</v>
      </c>
    </row>
    <row r="30" spans="1:6" ht="48" thickBot="1">
      <c r="A30" s="843"/>
      <c r="B30" s="981"/>
      <c r="C30" s="749" t="s">
        <v>304</v>
      </c>
      <c r="D30" s="750">
        <v>167</v>
      </c>
      <c r="E30" s="735">
        <v>190</v>
      </c>
      <c r="F30" s="736">
        <f t="shared" si="0"/>
        <v>23</v>
      </c>
    </row>
    <row r="31" spans="1:6" ht="15.75">
      <c r="A31" s="843"/>
      <c r="B31" s="751" t="s">
        <v>99</v>
      </c>
      <c r="C31" s="752"/>
      <c r="D31" s="744">
        <v>218</v>
      </c>
      <c r="E31" s="723">
        <v>200</v>
      </c>
      <c r="F31" s="724">
        <f t="shared" si="0"/>
        <v>-18</v>
      </c>
    </row>
    <row r="32" spans="1:6" ht="15.75">
      <c r="A32" s="843"/>
      <c r="B32" s="747" t="s">
        <v>100</v>
      </c>
      <c r="C32" s="732"/>
      <c r="D32" s="746">
        <v>2180</v>
      </c>
      <c r="E32" s="726">
        <v>2539</v>
      </c>
      <c r="F32" s="727">
        <f t="shared" si="0"/>
        <v>359</v>
      </c>
    </row>
    <row r="33" spans="1:6" ht="15.75">
      <c r="A33" s="843"/>
      <c r="B33" s="747" t="s">
        <v>101</v>
      </c>
      <c r="C33" s="732"/>
      <c r="D33" s="746">
        <v>0</v>
      </c>
      <c r="E33" s="726">
        <v>0</v>
      </c>
      <c r="F33" s="727">
        <f t="shared" si="0"/>
        <v>0</v>
      </c>
    </row>
    <row r="34" spans="1:6" ht="15.75">
      <c r="A34" s="843"/>
      <c r="B34" s="747" t="s">
        <v>102</v>
      </c>
      <c r="C34" s="732"/>
      <c r="D34" s="746">
        <v>249</v>
      </c>
      <c r="E34" s="726">
        <v>511</v>
      </c>
      <c r="F34" s="727">
        <f t="shared" si="0"/>
        <v>262</v>
      </c>
    </row>
    <row r="35" spans="1:6" ht="15.75">
      <c r="A35" s="843"/>
      <c r="B35" s="982" t="s">
        <v>305</v>
      </c>
      <c r="C35" s="983"/>
      <c r="D35" s="746">
        <v>319</v>
      </c>
      <c r="E35" s="726">
        <v>386</v>
      </c>
      <c r="F35" s="727">
        <f t="shared" si="0"/>
        <v>67</v>
      </c>
    </row>
    <row r="36" spans="1:6" ht="15.75">
      <c r="A36" s="843"/>
      <c r="B36" s="747" t="s">
        <v>103</v>
      </c>
      <c r="C36" s="732"/>
      <c r="D36" s="746">
        <v>8464</v>
      </c>
      <c r="E36" s="726">
        <v>7517</v>
      </c>
      <c r="F36" s="727">
        <f t="shared" si="0"/>
        <v>-947</v>
      </c>
    </row>
    <row r="37" spans="1:6" ht="15.75">
      <c r="A37" s="843"/>
      <c r="B37" s="743" t="s">
        <v>105</v>
      </c>
      <c r="C37" s="733"/>
      <c r="D37" s="746">
        <v>1992</v>
      </c>
      <c r="E37" s="726">
        <v>2175</v>
      </c>
      <c r="F37" s="727">
        <f t="shared" si="0"/>
        <v>183</v>
      </c>
    </row>
    <row r="38" spans="1:6" ht="15.75">
      <c r="A38" s="843"/>
      <c r="B38" s="747" t="s">
        <v>106</v>
      </c>
      <c r="C38" s="732"/>
      <c r="D38" s="746">
        <v>22</v>
      </c>
      <c r="E38" s="726">
        <v>16</v>
      </c>
      <c r="F38" s="727">
        <f t="shared" si="0"/>
        <v>-6</v>
      </c>
    </row>
    <row r="39" spans="1:6" ht="15.75">
      <c r="A39" s="843"/>
      <c r="B39" s="747" t="s">
        <v>107</v>
      </c>
      <c r="C39" s="732"/>
      <c r="D39" s="746">
        <v>104</v>
      </c>
      <c r="E39" s="726">
        <v>94</v>
      </c>
      <c r="F39" s="727">
        <f t="shared" si="0"/>
        <v>-10</v>
      </c>
    </row>
    <row r="40" spans="1:6" ht="15.75">
      <c r="A40" s="843"/>
      <c r="B40" s="743" t="s">
        <v>108</v>
      </c>
      <c r="C40" s="733"/>
      <c r="D40" s="746">
        <v>378</v>
      </c>
      <c r="E40" s="726">
        <v>295</v>
      </c>
      <c r="F40" s="727">
        <f t="shared" si="0"/>
        <v>-83</v>
      </c>
    </row>
    <row r="41" spans="1:6" ht="15.75">
      <c r="A41" s="843"/>
      <c r="B41" s="747" t="s">
        <v>109</v>
      </c>
      <c r="C41" s="732"/>
      <c r="D41" s="746">
        <v>485</v>
      </c>
      <c r="E41" s="726">
        <v>463</v>
      </c>
      <c r="F41" s="727">
        <f t="shared" si="0"/>
        <v>-22</v>
      </c>
    </row>
    <row r="42" spans="1:6" ht="16.5" thickBot="1">
      <c r="A42" s="843"/>
      <c r="B42" s="753" t="s">
        <v>110</v>
      </c>
      <c r="C42" s="754"/>
      <c r="D42" s="755">
        <v>1246</v>
      </c>
      <c r="E42" s="756">
        <v>1154</v>
      </c>
      <c r="F42" s="757">
        <f t="shared" si="0"/>
        <v>-92</v>
      </c>
    </row>
    <row r="43" spans="1:6" ht="16.5" thickBot="1">
      <c r="A43" s="967" t="s">
        <v>306</v>
      </c>
      <c r="B43" s="968"/>
      <c r="C43" s="968"/>
      <c r="D43" s="758">
        <v>15351</v>
      </c>
      <c r="E43" s="759">
        <v>6952</v>
      </c>
      <c r="F43" s="760"/>
    </row>
    <row r="44" spans="1:6" ht="16.5" thickBot="1">
      <c r="A44" s="969" t="s">
        <v>112</v>
      </c>
      <c r="B44" s="970"/>
      <c r="C44" s="970"/>
      <c r="D44" s="740">
        <v>11387</v>
      </c>
      <c r="E44" s="761">
        <v>14841</v>
      </c>
      <c r="F44" s="762">
        <f>E44-D44</f>
        <v>3454</v>
      </c>
    </row>
    <row r="45" spans="1:6" ht="16.5" thickBot="1">
      <c r="A45" s="971" t="s">
        <v>307</v>
      </c>
      <c r="B45" s="972"/>
      <c r="C45" s="972"/>
      <c r="D45" s="763">
        <v>5456</v>
      </c>
      <c r="E45" s="764">
        <v>6681</v>
      </c>
      <c r="F45" s="765">
        <f>E45-D45</f>
        <v>1225</v>
      </c>
    </row>
    <row r="46" spans="1:6">
      <c r="A46" s="691"/>
      <c r="B46" s="691"/>
      <c r="C46" s="691"/>
    </row>
    <row r="47" spans="1:6">
      <c r="A47" s="154"/>
      <c r="B47" s="154"/>
      <c r="C47" s="154"/>
    </row>
    <row r="48" spans="1:6">
      <c r="A48" s="154" t="s">
        <v>114</v>
      </c>
      <c r="B48" s="154"/>
      <c r="C48" s="154"/>
    </row>
  </sheetData>
  <mergeCells count="16">
    <mergeCell ref="A2:F2"/>
    <mergeCell ref="A3:F3"/>
    <mergeCell ref="A4:D4"/>
    <mergeCell ref="A5:C8"/>
    <mergeCell ref="D5:D8"/>
    <mergeCell ref="E5:E8"/>
    <mergeCell ref="F5:F8"/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="75" zoomScaleNormal="75" workbookViewId="0">
      <selection activeCell="J29" sqref="J29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946" t="s">
        <v>171</v>
      </c>
      <c r="B2" s="946"/>
      <c r="C2" s="946"/>
      <c r="D2" s="946"/>
    </row>
    <row r="3" spans="1:4" ht="12.75" customHeight="1">
      <c r="A3" s="946"/>
      <c r="B3" s="946"/>
      <c r="C3" s="946"/>
      <c r="D3" s="946"/>
    </row>
    <row r="4" spans="1:4" ht="13.5" customHeight="1">
      <c r="A4" s="946" t="s">
        <v>353</v>
      </c>
      <c r="B4" s="946"/>
      <c r="C4" s="946"/>
      <c r="D4" s="946"/>
    </row>
    <row r="5" spans="1:4" ht="13.5" customHeight="1">
      <c r="A5" s="119"/>
      <c r="B5" s="119"/>
      <c r="C5" s="119"/>
      <c r="D5" s="119"/>
    </row>
    <row r="6" spans="1:4" ht="9" customHeight="1" thickBot="1"/>
    <row r="7" spans="1:4" ht="12.75" customHeight="1">
      <c r="A7" s="837" t="s">
        <v>34</v>
      </c>
      <c r="B7" s="950" t="s">
        <v>172</v>
      </c>
      <c r="C7" s="950" t="s">
        <v>235</v>
      </c>
      <c r="D7" s="950" t="s">
        <v>173</v>
      </c>
    </row>
    <row r="8" spans="1:4" ht="48.75" customHeight="1">
      <c r="A8" s="839"/>
      <c r="B8" s="951"/>
      <c r="C8" s="951"/>
      <c r="D8" s="951"/>
    </row>
    <row r="9" spans="1:4" ht="12.75" customHeight="1">
      <c r="A9" s="839"/>
      <c r="B9" s="951"/>
      <c r="C9" s="951"/>
      <c r="D9" s="951"/>
    </row>
    <row r="10" spans="1:4" ht="2.25" customHeight="1" thickBot="1">
      <c r="A10" s="839"/>
      <c r="B10" s="952"/>
      <c r="C10" s="952"/>
      <c r="D10" s="952"/>
    </row>
    <row r="11" spans="1:4" ht="18" customHeight="1" thickBot="1">
      <c r="A11" s="122"/>
      <c r="B11" s="994" t="s">
        <v>354</v>
      </c>
      <c r="C11" s="995"/>
      <c r="D11" s="996"/>
    </row>
    <row r="12" spans="1:4" ht="17.25" customHeight="1" thickBot="1">
      <c r="A12" s="270" t="s">
        <v>164</v>
      </c>
      <c r="B12" s="271">
        <v>3499</v>
      </c>
      <c r="C12" s="271">
        <v>1973</v>
      </c>
      <c r="D12" s="272">
        <f>B12/C12</f>
        <v>1.7734414597060315</v>
      </c>
    </row>
    <row r="13" spans="1:4" ht="15">
      <c r="A13" s="234" t="s">
        <v>14</v>
      </c>
      <c r="B13" s="235">
        <v>504</v>
      </c>
      <c r="C13" s="235">
        <v>214</v>
      </c>
      <c r="D13" s="273">
        <f t="shared" ref="D13:D47" si="0">B13/C13</f>
        <v>2.3551401869158877</v>
      </c>
    </row>
    <row r="14" spans="1:4" ht="15">
      <c r="A14" s="238" t="s">
        <v>17</v>
      </c>
      <c r="B14" s="239">
        <v>392</v>
      </c>
      <c r="C14" s="239">
        <v>176</v>
      </c>
      <c r="D14" s="274">
        <f t="shared" si="0"/>
        <v>2.2272727272727271</v>
      </c>
    </row>
    <row r="15" spans="1:4" ht="15">
      <c r="A15" s="242" t="s">
        <v>2</v>
      </c>
      <c r="B15" s="239">
        <v>386</v>
      </c>
      <c r="C15" s="239">
        <v>442</v>
      </c>
      <c r="D15" s="275">
        <f t="shared" si="0"/>
        <v>0.87330316742081449</v>
      </c>
    </row>
    <row r="16" spans="1:4" ht="15">
      <c r="A16" s="242" t="s">
        <v>18</v>
      </c>
      <c r="B16" s="239">
        <v>338</v>
      </c>
      <c r="C16" s="235">
        <v>73</v>
      </c>
      <c r="D16" s="274">
        <f t="shared" si="0"/>
        <v>4.6301369863013697</v>
      </c>
    </row>
    <row r="17" spans="1:4" ht="15">
      <c r="A17" s="238" t="s">
        <v>19</v>
      </c>
      <c r="B17" s="239">
        <v>437</v>
      </c>
      <c r="C17" s="239">
        <v>290</v>
      </c>
      <c r="D17" s="275">
        <f t="shared" si="0"/>
        <v>1.5068965517241379</v>
      </c>
    </row>
    <row r="18" spans="1:4" ht="15">
      <c r="A18" s="238" t="s">
        <v>22</v>
      </c>
      <c r="B18" s="239">
        <v>342</v>
      </c>
      <c r="C18" s="239">
        <v>241</v>
      </c>
      <c r="D18" s="274">
        <f t="shared" si="0"/>
        <v>1.4190871369294606</v>
      </c>
    </row>
    <row r="19" spans="1:4" ht="15">
      <c r="A19" s="238" t="s">
        <v>23</v>
      </c>
      <c r="B19" s="239">
        <v>320</v>
      </c>
      <c r="C19" s="239">
        <v>119</v>
      </c>
      <c r="D19" s="275">
        <f t="shared" si="0"/>
        <v>2.6890756302521011</v>
      </c>
    </row>
    <row r="20" spans="1:4" ht="15">
      <c r="A20" s="238" t="s">
        <v>13</v>
      </c>
      <c r="B20" s="239">
        <v>434</v>
      </c>
      <c r="C20" s="239">
        <v>173</v>
      </c>
      <c r="D20" s="274">
        <f t="shared" si="0"/>
        <v>2.5086705202312141</v>
      </c>
    </row>
    <row r="21" spans="1:4" ht="15.75" thickBot="1">
      <c r="A21" s="244" t="s">
        <v>28</v>
      </c>
      <c r="B21" s="245">
        <v>346</v>
      </c>
      <c r="C21" s="235">
        <v>245</v>
      </c>
      <c r="D21" s="276">
        <f t="shared" si="0"/>
        <v>1.4122448979591837</v>
      </c>
    </row>
    <row r="22" spans="1:4" ht="15.75" thickBot="1">
      <c r="A22" s="277" t="s">
        <v>40</v>
      </c>
      <c r="B22" s="278">
        <v>2500</v>
      </c>
      <c r="C22" s="278">
        <v>1159</v>
      </c>
      <c r="D22" s="272">
        <f t="shared" si="0"/>
        <v>2.1570319240724762</v>
      </c>
    </row>
    <row r="23" spans="1:4" ht="15">
      <c r="A23" s="524" t="s">
        <v>1</v>
      </c>
      <c r="B23" s="525">
        <v>463</v>
      </c>
      <c r="C23" s="525">
        <v>83</v>
      </c>
      <c r="D23" s="526">
        <f t="shared" si="0"/>
        <v>5.5783132530120483</v>
      </c>
    </row>
    <row r="24" spans="1:4" ht="15">
      <c r="A24" s="238" t="s">
        <v>16</v>
      </c>
      <c r="B24" s="239">
        <v>253</v>
      </c>
      <c r="C24" s="239">
        <v>177</v>
      </c>
      <c r="D24" s="274">
        <f t="shared" si="0"/>
        <v>1.4293785310734464</v>
      </c>
    </row>
    <row r="25" spans="1:4" ht="15">
      <c r="A25" s="242" t="s">
        <v>3</v>
      </c>
      <c r="B25" s="239">
        <v>573</v>
      </c>
      <c r="C25" s="239">
        <v>307</v>
      </c>
      <c r="D25" s="274">
        <f t="shared" si="0"/>
        <v>1.8664495114006514</v>
      </c>
    </row>
    <row r="26" spans="1:4" ht="15">
      <c r="A26" s="251" t="s">
        <v>21</v>
      </c>
      <c r="B26" s="245">
        <v>362</v>
      </c>
      <c r="C26" s="235">
        <v>101</v>
      </c>
      <c r="D26" s="275">
        <f t="shared" si="0"/>
        <v>3.5841584158415842</v>
      </c>
    </row>
    <row r="27" spans="1:4" ht="15">
      <c r="A27" s="238" t="s">
        <v>4</v>
      </c>
      <c r="B27" s="239">
        <v>527</v>
      </c>
      <c r="C27" s="239">
        <v>225</v>
      </c>
      <c r="D27" s="274">
        <f t="shared" si="0"/>
        <v>2.3422222222222224</v>
      </c>
    </row>
    <row r="28" spans="1:4" ht="15.75" thickBot="1">
      <c r="A28" s="252" t="s">
        <v>7</v>
      </c>
      <c r="B28" s="253">
        <v>322</v>
      </c>
      <c r="C28" s="245">
        <v>266</v>
      </c>
      <c r="D28" s="276">
        <f t="shared" si="0"/>
        <v>1.2105263157894737</v>
      </c>
    </row>
    <row r="29" spans="1:4" ht="15.75" thickBot="1">
      <c r="A29" s="279" t="s">
        <v>165</v>
      </c>
      <c r="B29" s="278">
        <v>4680</v>
      </c>
      <c r="C29" s="278">
        <v>2650</v>
      </c>
      <c r="D29" s="272">
        <f t="shared" si="0"/>
        <v>1.7660377358490567</v>
      </c>
    </row>
    <row r="30" spans="1:4" ht="15">
      <c r="A30" s="238" t="s">
        <v>15</v>
      </c>
      <c r="B30" s="239">
        <v>635</v>
      </c>
      <c r="C30" s="239">
        <v>299</v>
      </c>
      <c r="D30" s="273">
        <f t="shared" si="0"/>
        <v>2.1237458193979935</v>
      </c>
    </row>
    <row r="31" spans="1:4" ht="15">
      <c r="A31" s="234" t="s">
        <v>20</v>
      </c>
      <c r="B31" s="235">
        <v>1140</v>
      </c>
      <c r="C31" s="235">
        <v>339</v>
      </c>
      <c r="D31" s="274">
        <f t="shared" si="0"/>
        <v>3.3628318584070795</v>
      </c>
    </row>
    <row r="32" spans="1:4" ht="15">
      <c r="A32" s="244" t="s">
        <v>26</v>
      </c>
      <c r="B32" s="245">
        <v>1094</v>
      </c>
      <c r="C32" s="245">
        <v>833</v>
      </c>
      <c r="D32" s="274">
        <f t="shared" si="0"/>
        <v>1.3133253301320529</v>
      </c>
    </row>
    <row r="33" spans="1:4" ht="15">
      <c r="A33" s="477" t="s">
        <v>232</v>
      </c>
      <c r="B33" s="239">
        <v>462</v>
      </c>
      <c r="C33" s="239">
        <v>381</v>
      </c>
      <c r="D33" s="275">
        <f t="shared" si="0"/>
        <v>1.2125984251968505</v>
      </c>
    </row>
    <row r="34" spans="1:4" ht="15">
      <c r="A34" s="257" t="s">
        <v>233</v>
      </c>
      <c r="B34" s="235">
        <v>809</v>
      </c>
      <c r="C34" s="235">
        <v>666</v>
      </c>
      <c r="D34" s="274">
        <f t="shared" si="0"/>
        <v>1.2147147147147148</v>
      </c>
    </row>
    <row r="35" spans="1:4" ht="15.75" thickBot="1">
      <c r="A35" s="238" t="s">
        <v>27</v>
      </c>
      <c r="B35" s="239">
        <v>540</v>
      </c>
      <c r="C35" s="239">
        <v>132</v>
      </c>
      <c r="D35" s="276">
        <f t="shared" si="0"/>
        <v>4.0909090909090908</v>
      </c>
    </row>
    <row r="36" spans="1:4" ht="15.75" thickBot="1">
      <c r="A36" s="280" t="s">
        <v>166</v>
      </c>
      <c r="B36" s="278">
        <v>2808</v>
      </c>
      <c r="C36" s="278">
        <v>1379</v>
      </c>
      <c r="D36" s="272">
        <f t="shared" si="0"/>
        <v>2.0362581580855692</v>
      </c>
    </row>
    <row r="37" spans="1:4" ht="15">
      <c r="A37" s="234" t="s">
        <v>5</v>
      </c>
      <c r="B37" s="235">
        <v>232</v>
      </c>
      <c r="C37" s="235">
        <v>94</v>
      </c>
      <c r="D37" s="273">
        <f t="shared" si="0"/>
        <v>2.4680851063829787</v>
      </c>
    </row>
    <row r="38" spans="1:4" ht="15">
      <c r="A38" s="238" t="s">
        <v>24</v>
      </c>
      <c r="B38" s="239">
        <v>600</v>
      </c>
      <c r="C38" s="239">
        <v>233</v>
      </c>
      <c r="D38" s="274">
        <f t="shared" si="0"/>
        <v>2.5751072961373391</v>
      </c>
    </row>
    <row r="39" spans="1:4" ht="15">
      <c r="A39" s="234" t="s">
        <v>6</v>
      </c>
      <c r="B39" s="235">
        <v>373</v>
      </c>
      <c r="C39" s="235">
        <v>141</v>
      </c>
      <c r="D39" s="274">
        <f t="shared" si="0"/>
        <v>2.645390070921986</v>
      </c>
    </row>
    <row r="40" spans="1:4" ht="15">
      <c r="A40" s="238" t="s">
        <v>25</v>
      </c>
      <c r="B40" s="239">
        <v>284</v>
      </c>
      <c r="C40" s="239">
        <v>40</v>
      </c>
      <c r="D40" s="275">
        <f t="shared" si="0"/>
        <v>7.1</v>
      </c>
    </row>
    <row r="41" spans="1:4" ht="15">
      <c r="A41" s="521" t="s">
        <v>8</v>
      </c>
      <c r="B41" s="522">
        <v>267</v>
      </c>
      <c r="C41" s="522">
        <v>164</v>
      </c>
      <c r="D41" s="523">
        <f t="shared" si="0"/>
        <v>1.6280487804878048</v>
      </c>
    </row>
    <row r="42" spans="1:4" ht="15">
      <c r="A42" s="238" t="s">
        <v>9</v>
      </c>
      <c r="B42" s="239">
        <v>453</v>
      </c>
      <c r="C42" s="239">
        <v>361</v>
      </c>
      <c r="D42" s="275">
        <f t="shared" si="0"/>
        <v>1.2548476454293629</v>
      </c>
    </row>
    <row r="43" spans="1:4" ht="15">
      <c r="A43" s="238" t="s">
        <v>10</v>
      </c>
      <c r="B43" s="239">
        <v>300</v>
      </c>
      <c r="C43" s="239">
        <v>190</v>
      </c>
      <c r="D43" s="274">
        <f t="shared" si="0"/>
        <v>1.5789473684210527</v>
      </c>
    </row>
    <row r="44" spans="1:4" ht="15.75" thickBot="1">
      <c r="A44" s="257" t="s">
        <v>12</v>
      </c>
      <c r="B44" s="235">
        <v>299</v>
      </c>
      <c r="C44" s="235">
        <v>156</v>
      </c>
      <c r="D44" s="276">
        <f t="shared" si="0"/>
        <v>1.9166666666666667</v>
      </c>
    </row>
    <row r="45" spans="1:4" ht="15.75" thickBot="1">
      <c r="A45" s="280" t="s">
        <v>167</v>
      </c>
      <c r="B45" s="278">
        <v>1875</v>
      </c>
      <c r="C45" s="278">
        <v>1096</v>
      </c>
      <c r="D45" s="272">
        <f t="shared" si="0"/>
        <v>1.7107664233576643</v>
      </c>
    </row>
    <row r="46" spans="1:4" ht="15.75" thickBot="1">
      <c r="A46" s="259" t="s">
        <v>11</v>
      </c>
      <c r="B46" s="260">
        <v>1875</v>
      </c>
      <c r="C46" s="262">
        <v>1096</v>
      </c>
      <c r="D46" s="281">
        <f t="shared" si="0"/>
        <v>1.7107664233576643</v>
      </c>
    </row>
    <row r="47" spans="1:4" ht="22.5" customHeight="1" thickBot="1">
      <c r="A47" s="282" t="s">
        <v>168</v>
      </c>
      <c r="B47" s="283">
        <f>B45+B36+B29+B22+B12</f>
        <v>15362</v>
      </c>
      <c r="C47" s="283">
        <f>C45+C36+C29+C22+C12</f>
        <v>8257</v>
      </c>
      <c r="D47" s="272">
        <f t="shared" si="0"/>
        <v>1.8604820152597796</v>
      </c>
    </row>
    <row r="48" spans="1:4" ht="20.25" customHeight="1">
      <c r="A48" s="2"/>
      <c r="B48" s="265"/>
      <c r="C48" s="266"/>
    </row>
    <row r="49" spans="1:13" ht="15" customHeight="1">
      <c r="A49" s="1" t="s">
        <v>169</v>
      </c>
      <c r="C49" s="267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68"/>
    </row>
    <row r="61" spans="1:13" s="229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2" type="noConversion"/>
  <printOptions horizontalCentered="1" verticalCentered="1" gridLinesSet="0"/>
  <pageMargins left="0.25" right="0.25" top="0.75" bottom="0.75" header="0.3" footer="0.3"/>
  <pageSetup paperSize="9" scale="9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L47"/>
  <sheetViews>
    <sheetView showGridLines="0" tabSelected="1" workbookViewId="0">
      <selection activeCell="U9" sqref="U9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2">
      <c r="J1" s="284"/>
      <c r="K1" s="958" t="s">
        <v>174</v>
      </c>
      <c r="L1" s="958"/>
    </row>
    <row r="2" spans="1:12">
      <c r="J2" s="284"/>
      <c r="K2" s="155"/>
      <c r="L2" s="155"/>
    </row>
    <row r="3" spans="1:12" ht="15">
      <c r="A3" s="766" t="s">
        <v>236</v>
      </c>
      <c r="B3" s="766"/>
      <c r="C3" s="766"/>
      <c r="D3" s="766"/>
      <c r="E3" s="766"/>
      <c r="F3" s="766"/>
      <c r="G3" s="766"/>
      <c r="H3" s="766"/>
      <c r="I3" s="766"/>
      <c r="J3" s="766"/>
      <c r="K3" s="766"/>
      <c r="L3" s="766"/>
    </row>
    <row r="4" spans="1:12" ht="18" customHeight="1">
      <c r="A4" s="766" t="s">
        <v>175</v>
      </c>
      <c r="B4" s="766"/>
      <c r="C4" s="766"/>
      <c r="D4" s="766"/>
      <c r="E4" s="766"/>
      <c r="F4" s="766"/>
      <c r="G4" s="766"/>
      <c r="H4" s="766"/>
      <c r="I4" s="766"/>
      <c r="J4" s="766"/>
      <c r="K4" s="766"/>
      <c r="L4" s="766"/>
    </row>
    <row r="5" spans="1:12" ht="12" customHeight="1">
      <c r="A5" s="1016" t="s">
        <v>176</v>
      </c>
      <c r="B5" s="1016"/>
      <c r="C5" s="1016"/>
      <c r="D5" s="1016"/>
      <c r="E5" s="1016"/>
      <c r="F5" s="1016"/>
      <c r="G5" s="1016"/>
      <c r="H5" s="1016"/>
      <c r="I5" s="1016"/>
      <c r="J5" s="1016"/>
      <c r="K5" s="1016"/>
      <c r="L5" s="1016"/>
    </row>
    <row r="6" spans="1:12" ht="9" customHeight="1" thickBot="1">
      <c r="A6" s="201"/>
      <c r="B6" s="201"/>
      <c r="C6" s="201"/>
      <c r="D6" s="201"/>
      <c r="E6" s="201"/>
    </row>
    <row r="7" spans="1:12" ht="14.25" thickTop="1" thickBot="1">
      <c r="A7" s="202"/>
      <c r="B7" s="1010" t="s">
        <v>336</v>
      </c>
      <c r="C7" s="1011"/>
      <c r="D7" s="285"/>
      <c r="E7" s="285"/>
      <c r="F7" s="286"/>
      <c r="G7" s="286"/>
      <c r="H7" s="286"/>
      <c r="I7" s="1012" t="s">
        <v>260</v>
      </c>
      <c r="J7" s="1011"/>
      <c r="K7" s="1013" t="s">
        <v>355</v>
      </c>
      <c r="L7" s="1014"/>
    </row>
    <row r="8" spans="1:12" ht="16.5" customHeight="1" thickTop="1" thickBot="1">
      <c r="A8" s="206" t="s">
        <v>177</v>
      </c>
      <c r="B8" s="998" t="s">
        <v>178</v>
      </c>
      <c r="C8" s="1001" t="s">
        <v>179</v>
      </c>
      <c r="D8" s="120"/>
      <c r="E8" s="120"/>
      <c r="F8" s="205"/>
      <c r="G8" s="205"/>
      <c r="H8" s="205"/>
      <c r="I8" s="998" t="s">
        <v>178</v>
      </c>
      <c r="J8" s="1001" t="s">
        <v>179</v>
      </c>
      <c r="K8" s="1004" t="s">
        <v>178</v>
      </c>
      <c r="L8" s="1007" t="s">
        <v>179</v>
      </c>
    </row>
    <row r="9" spans="1:12">
      <c r="A9" s="206"/>
      <c r="B9" s="999"/>
      <c r="C9" s="1002"/>
      <c r="D9" s="287"/>
      <c r="E9" s="287"/>
      <c r="F9" s="205"/>
      <c r="G9" s="205"/>
      <c r="H9" s="205"/>
      <c r="I9" s="999"/>
      <c r="J9" s="1002"/>
      <c r="K9" s="1005"/>
      <c r="L9" s="1008"/>
    </row>
    <row r="10" spans="1:12" ht="13.5" thickBot="1">
      <c r="A10" s="288"/>
      <c r="B10" s="1000"/>
      <c r="C10" s="1003"/>
      <c r="D10" s="289"/>
      <c r="E10" s="289"/>
      <c r="F10" s="290"/>
      <c r="G10" s="290"/>
      <c r="H10" s="290"/>
      <c r="I10" s="1000"/>
      <c r="J10" s="1003"/>
      <c r="K10" s="1006"/>
      <c r="L10" s="1009"/>
    </row>
    <row r="11" spans="1:12" ht="17.25" thickTop="1" thickBot="1">
      <c r="A11" s="291" t="s">
        <v>180</v>
      </c>
      <c r="B11" s="292">
        <v>14.4</v>
      </c>
      <c r="C11" s="293">
        <v>100</v>
      </c>
      <c r="D11" s="294"/>
      <c r="E11" s="294"/>
      <c r="F11" s="295"/>
      <c r="G11" s="295"/>
      <c r="H11" s="295"/>
      <c r="I11" s="292">
        <v>14</v>
      </c>
      <c r="J11" s="293">
        <v>100</v>
      </c>
      <c r="K11" s="296">
        <v>13.9</v>
      </c>
      <c r="L11" s="297">
        <v>100</v>
      </c>
    </row>
    <row r="12" spans="1:12" ht="15.75" customHeight="1" thickTop="1" thickBot="1">
      <c r="A12" s="298" t="s">
        <v>181</v>
      </c>
      <c r="B12" s="299">
        <v>14.6</v>
      </c>
      <c r="C12" s="293">
        <f>B12/$B$11*100</f>
        <v>101.38888888888889</v>
      </c>
      <c r="D12" s="300"/>
      <c r="E12" s="300"/>
      <c r="F12" s="301"/>
      <c r="G12" s="301"/>
      <c r="H12" s="301"/>
      <c r="I12" s="299">
        <v>13.8</v>
      </c>
      <c r="J12" s="293">
        <f>I12/$I$11*100</f>
        <v>98.571428571428584</v>
      </c>
      <c r="K12" s="302">
        <v>13.7</v>
      </c>
      <c r="L12" s="297">
        <f>K12/K11*100</f>
        <v>98.561151079136692</v>
      </c>
    </row>
    <row r="13" spans="1:12" ht="14.25" customHeight="1" thickTop="1">
      <c r="A13" s="464" t="s">
        <v>182</v>
      </c>
      <c r="B13" s="446">
        <v>15.2</v>
      </c>
      <c r="C13" s="447">
        <f>B13/$B$11*100</f>
        <v>105.55555555555556</v>
      </c>
      <c r="D13" s="465"/>
      <c r="E13" s="465"/>
      <c r="F13" s="466"/>
      <c r="G13" s="466"/>
      <c r="H13" s="466"/>
      <c r="I13" s="446">
        <v>13.5</v>
      </c>
      <c r="J13" s="447">
        <f>I13/$I$11*100</f>
        <v>96.428571428571431</v>
      </c>
      <c r="K13" s="448">
        <v>13.6</v>
      </c>
      <c r="L13" s="462">
        <f>K13/$K$11*100</f>
        <v>97.841726618705025</v>
      </c>
    </row>
    <row r="14" spans="1:12" ht="14.25" customHeight="1" thickBot="1">
      <c r="A14" s="305" t="s">
        <v>183</v>
      </c>
      <c r="B14" s="449">
        <v>22.3</v>
      </c>
      <c r="C14" s="450">
        <f>B14/$B$11*100</f>
        <v>154.86111111111111</v>
      </c>
      <c r="D14" s="306"/>
      <c r="E14" s="306"/>
      <c r="F14" s="304"/>
      <c r="G14" s="304"/>
      <c r="H14" s="304"/>
      <c r="I14" s="449">
        <v>20.8</v>
      </c>
      <c r="J14" s="450">
        <f>I14/$I$11*100</f>
        <v>148.57142857142858</v>
      </c>
      <c r="K14" s="451">
        <v>20.6</v>
      </c>
      <c r="L14" s="452">
        <f t="shared" ref="L14:L42" si="0">K14/$K$11*100</f>
        <v>148.20143884892087</v>
      </c>
    </row>
    <row r="15" spans="1:12" ht="12.75" customHeight="1">
      <c r="A15" s="307" t="s">
        <v>1</v>
      </c>
      <c r="B15" s="453">
        <v>17.3</v>
      </c>
      <c r="C15" s="450">
        <f t="shared" ref="C15:C40" si="1">B15/$B$11*100</f>
        <v>120.13888888888889</v>
      </c>
      <c r="D15" s="308"/>
      <c r="E15" s="308"/>
      <c r="F15" s="304"/>
      <c r="G15" s="304"/>
      <c r="H15" s="304"/>
      <c r="I15" s="453">
        <v>15.6</v>
      </c>
      <c r="J15" s="450">
        <f t="shared" ref="J15:J41" si="2">I15/$I$11*100</f>
        <v>111.42857142857143</v>
      </c>
      <c r="K15" s="454">
        <v>15.9</v>
      </c>
      <c r="L15" s="452">
        <f t="shared" si="0"/>
        <v>114.38848920863309</v>
      </c>
    </row>
    <row r="16" spans="1:12" ht="13.5" customHeight="1">
      <c r="A16" s="305" t="s">
        <v>184</v>
      </c>
      <c r="B16" s="449">
        <v>29.9</v>
      </c>
      <c r="C16" s="450">
        <f t="shared" si="1"/>
        <v>207.63888888888889</v>
      </c>
      <c r="D16" s="308"/>
      <c r="E16" s="308"/>
      <c r="F16" s="304"/>
      <c r="G16" s="304"/>
      <c r="H16" s="304"/>
      <c r="I16" s="449">
        <v>29</v>
      </c>
      <c r="J16" s="450">
        <f t="shared" si="2"/>
        <v>207.14285714285717</v>
      </c>
      <c r="K16" s="451">
        <v>28.6</v>
      </c>
      <c r="L16" s="452">
        <f t="shared" si="0"/>
        <v>205.75539568345326</v>
      </c>
    </row>
    <row r="17" spans="1:12" ht="13.5" customHeight="1">
      <c r="A17" s="305" t="s">
        <v>185</v>
      </c>
      <c r="B17" s="453">
        <v>26.6</v>
      </c>
      <c r="C17" s="450">
        <f t="shared" si="1"/>
        <v>184.72222222222223</v>
      </c>
      <c r="D17" s="303"/>
      <c r="E17" s="303"/>
      <c r="F17" s="304"/>
      <c r="G17" s="304"/>
      <c r="H17" s="304"/>
      <c r="I17" s="453">
        <v>25.1</v>
      </c>
      <c r="J17" s="450">
        <f t="shared" si="2"/>
        <v>179.28571428571431</v>
      </c>
      <c r="K17" s="454">
        <v>25</v>
      </c>
      <c r="L17" s="452">
        <f t="shared" si="0"/>
        <v>179.85611510791367</v>
      </c>
    </row>
    <row r="18" spans="1:12" ht="13.5" customHeight="1">
      <c r="A18" s="309" t="s">
        <v>186</v>
      </c>
      <c r="B18" s="449">
        <v>10.6</v>
      </c>
      <c r="C18" s="450">
        <f t="shared" si="1"/>
        <v>73.6111111111111</v>
      </c>
      <c r="D18" s="303"/>
      <c r="E18" s="303"/>
      <c r="F18" s="304"/>
      <c r="G18" s="304"/>
      <c r="H18" s="304"/>
      <c r="I18" s="449">
        <v>9.6</v>
      </c>
      <c r="J18" s="450">
        <f t="shared" si="2"/>
        <v>68.571428571428569</v>
      </c>
      <c r="K18" s="451">
        <v>9.5</v>
      </c>
      <c r="L18" s="452">
        <f t="shared" si="0"/>
        <v>68.345323741007192</v>
      </c>
    </row>
    <row r="19" spans="1:12">
      <c r="A19" s="307" t="s">
        <v>187</v>
      </c>
      <c r="B19" s="453">
        <v>21</v>
      </c>
      <c r="C19" s="450">
        <f t="shared" si="1"/>
        <v>145.83333333333331</v>
      </c>
      <c r="D19" s="303"/>
      <c r="E19" s="303"/>
      <c r="F19" s="304"/>
      <c r="G19" s="304"/>
      <c r="H19" s="304"/>
      <c r="I19" s="453">
        <v>19.899999999999999</v>
      </c>
      <c r="J19" s="450">
        <f t="shared" si="2"/>
        <v>142.14285714285714</v>
      </c>
      <c r="K19" s="454">
        <v>19.899999999999999</v>
      </c>
      <c r="L19" s="452">
        <f t="shared" si="0"/>
        <v>143.16546762589925</v>
      </c>
    </row>
    <row r="20" spans="1:12">
      <c r="A20" s="305" t="s">
        <v>188</v>
      </c>
      <c r="B20" s="449">
        <v>24.7</v>
      </c>
      <c r="C20" s="450">
        <f t="shared" si="1"/>
        <v>171.52777777777777</v>
      </c>
      <c r="D20" s="308"/>
      <c r="E20" s="308"/>
      <c r="F20" s="304"/>
      <c r="G20" s="304"/>
      <c r="H20" s="304"/>
      <c r="I20" s="449">
        <v>22.5</v>
      </c>
      <c r="J20" s="450">
        <f t="shared" si="2"/>
        <v>160.71428571428572</v>
      </c>
      <c r="K20" s="451">
        <v>22.5</v>
      </c>
      <c r="L20" s="452">
        <f t="shared" si="0"/>
        <v>161.87050359712231</v>
      </c>
    </row>
    <row r="21" spans="1:12">
      <c r="A21" s="305" t="s">
        <v>189</v>
      </c>
      <c r="B21" s="449">
        <v>28.8</v>
      </c>
      <c r="C21" s="450">
        <f t="shared" si="1"/>
        <v>200</v>
      </c>
      <c r="D21" s="308"/>
      <c r="E21" s="308"/>
      <c r="F21" s="304"/>
      <c r="G21" s="304"/>
      <c r="H21" s="304"/>
      <c r="I21" s="449">
        <v>27.9</v>
      </c>
      <c r="J21" s="450">
        <f t="shared" si="2"/>
        <v>199.28571428571428</v>
      </c>
      <c r="K21" s="451">
        <v>27.8</v>
      </c>
      <c r="L21" s="452">
        <f t="shared" si="0"/>
        <v>200</v>
      </c>
    </row>
    <row r="22" spans="1:12">
      <c r="A22" s="309" t="s">
        <v>190</v>
      </c>
      <c r="B22" s="455">
        <v>11.5</v>
      </c>
      <c r="C22" s="450">
        <f t="shared" si="1"/>
        <v>79.8611111111111</v>
      </c>
      <c r="D22" s="308"/>
      <c r="E22" s="308"/>
      <c r="F22" s="310"/>
      <c r="G22" s="310"/>
      <c r="H22" s="310"/>
      <c r="I22" s="455">
        <v>11</v>
      </c>
      <c r="J22" s="450">
        <f t="shared" si="2"/>
        <v>78.571428571428569</v>
      </c>
      <c r="K22" s="456">
        <v>10.8</v>
      </c>
      <c r="L22" s="452">
        <f t="shared" si="0"/>
        <v>77.697841726618705</v>
      </c>
    </row>
    <row r="23" spans="1:12">
      <c r="A23" s="309" t="s">
        <v>191</v>
      </c>
      <c r="B23" s="455">
        <v>23.2</v>
      </c>
      <c r="C23" s="450">
        <f t="shared" si="1"/>
        <v>161.11111111111109</v>
      </c>
      <c r="D23" s="311"/>
      <c r="E23" s="311"/>
      <c r="F23" s="310"/>
      <c r="G23" s="310"/>
      <c r="H23" s="310"/>
      <c r="I23" s="455">
        <v>22.6</v>
      </c>
      <c r="J23" s="450">
        <f t="shared" si="2"/>
        <v>161.42857142857144</v>
      </c>
      <c r="K23" s="456">
        <v>22.3</v>
      </c>
      <c r="L23" s="452">
        <f t="shared" si="0"/>
        <v>160.431654676259</v>
      </c>
    </row>
    <row r="24" spans="1:12">
      <c r="A24" s="305" t="s">
        <v>192</v>
      </c>
      <c r="B24" s="449">
        <v>24.5</v>
      </c>
      <c r="C24" s="450">
        <f t="shared" si="1"/>
        <v>170.13888888888889</v>
      </c>
      <c r="D24" s="308"/>
      <c r="E24" s="308"/>
      <c r="F24" s="312"/>
      <c r="G24" s="312"/>
      <c r="H24" s="312"/>
      <c r="I24" s="449">
        <v>22.7</v>
      </c>
      <c r="J24" s="450">
        <f t="shared" si="2"/>
        <v>162.14285714285714</v>
      </c>
      <c r="K24" s="451">
        <v>22.2</v>
      </c>
      <c r="L24" s="452">
        <f t="shared" si="0"/>
        <v>159.71223021582733</v>
      </c>
    </row>
    <row r="25" spans="1:12">
      <c r="A25" s="313" t="s">
        <v>4</v>
      </c>
      <c r="B25" s="453">
        <v>11.6</v>
      </c>
      <c r="C25" s="450">
        <f t="shared" si="1"/>
        <v>80.555555555555543</v>
      </c>
      <c r="D25" s="303"/>
      <c r="E25" s="303"/>
      <c r="F25" s="304"/>
      <c r="G25" s="304"/>
      <c r="H25" s="304"/>
      <c r="I25" s="453">
        <v>11.3</v>
      </c>
      <c r="J25" s="450">
        <f t="shared" si="2"/>
        <v>80.714285714285722</v>
      </c>
      <c r="K25" s="454">
        <v>11.2</v>
      </c>
      <c r="L25" s="452">
        <f t="shared" si="0"/>
        <v>80.575539568345306</v>
      </c>
    </row>
    <row r="26" spans="1:12">
      <c r="A26" s="313" t="s">
        <v>193</v>
      </c>
      <c r="B26" s="449">
        <v>27</v>
      </c>
      <c r="C26" s="450">
        <f t="shared" si="1"/>
        <v>187.5</v>
      </c>
      <c r="D26" s="14"/>
      <c r="E26" s="14"/>
      <c r="F26" s="304"/>
      <c r="G26" s="304"/>
      <c r="H26" s="304"/>
      <c r="I26" s="449">
        <v>26.4</v>
      </c>
      <c r="J26" s="450">
        <f t="shared" si="2"/>
        <v>188.57142857142856</v>
      </c>
      <c r="K26" s="451">
        <v>26.2</v>
      </c>
      <c r="L26" s="452">
        <f t="shared" si="0"/>
        <v>188.48920863309351</v>
      </c>
    </row>
    <row r="27" spans="1:12">
      <c r="A27" s="305" t="s">
        <v>5</v>
      </c>
      <c r="B27" s="455">
        <v>19.3</v>
      </c>
      <c r="C27" s="450">
        <f t="shared" si="1"/>
        <v>134.0277777777778</v>
      </c>
      <c r="D27" s="311"/>
      <c r="E27" s="311"/>
      <c r="F27" s="310"/>
      <c r="G27" s="310"/>
      <c r="H27" s="310"/>
      <c r="I27" s="455">
        <v>19</v>
      </c>
      <c r="J27" s="450">
        <f t="shared" si="2"/>
        <v>135.71428571428572</v>
      </c>
      <c r="K27" s="456">
        <v>19.100000000000001</v>
      </c>
      <c r="L27" s="452">
        <f t="shared" si="0"/>
        <v>137.41007194244605</v>
      </c>
    </row>
    <row r="28" spans="1:12">
      <c r="A28" s="314" t="s">
        <v>194</v>
      </c>
      <c r="B28" s="455">
        <v>17.399999999999999</v>
      </c>
      <c r="C28" s="450">
        <f t="shared" si="1"/>
        <v>120.83333333333333</v>
      </c>
      <c r="D28" s="315"/>
      <c r="E28" s="315"/>
      <c r="F28" s="310"/>
      <c r="G28" s="310"/>
      <c r="H28" s="310"/>
      <c r="I28" s="455">
        <v>16.5</v>
      </c>
      <c r="J28" s="450">
        <f t="shared" si="2"/>
        <v>117.85714285714286</v>
      </c>
      <c r="K28" s="456">
        <v>16.600000000000001</v>
      </c>
      <c r="L28" s="452">
        <f t="shared" si="0"/>
        <v>119.42446043165469</v>
      </c>
    </row>
    <row r="29" spans="1:12">
      <c r="A29" s="314" t="s">
        <v>6</v>
      </c>
      <c r="B29" s="455">
        <v>12.8</v>
      </c>
      <c r="C29" s="450">
        <f t="shared" si="1"/>
        <v>88.8888888888889</v>
      </c>
      <c r="D29" s="315"/>
      <c r="E29" s="315"/>
      <c r="F29" s="304"/>
      <c r="G29" s="304"/>
      <c r="H29" s="304"/>
      <c r="I29" s="455">
        <v>14</v>
      </c>
      <c r="J29" s="450">
        <f t="shared" si="2"/>
        <v>100</v>
      </c>
      <c r="K29" s="456">
        <v>13.8</v>
      </c>
      <c r="L29" s="452">
        <f t="shared" si="0"/>
        <v>99.280575539568346</v>
      </c>
    </row>
    <row r="30" spans="1:12">
      <c r="A30" s="305" t="s">
        <v>7</v>
      </c>
      <c r="B30" s="449">
        <v>9.5</v>
      </c>
      <c r="C30" s="450">
        <f t="shared" si="1"/>
        <v>65.972222222222214</v>
      </c>
      <c r="D30" s="308"/>
      <c r="E30" s="308"/>
      <c r="F30" s="304"/>
      <c r="G30" s="304"/>
      <c r="H30" s="304"/>
      <c r="I30" s="449">
        <v>9.5</v>
      </c>
      <c r="J30" s="450">
        <f t="shared" si="2"/>
        <v>67.857142857142861</v>
      </c>
      <c r="K30" s="451">
        <v>9.5</v>
      </c>
      <c r="L30" s="452">
        <f t="shared" si="0"/>
        <v>68.345323741007192</v>
      </c>
    </row>
    <row r="31" spans="1:12">
      <c r="A31" s="305" t="s">
        <v>195</v>
      </c>
      <c r="B31" s="455">
        <v>20.8</v>
      </c>
      <c r="C31" s="450">
        <f t="shared" si="1"/>
        <v>144.44444444444443</v>
      </c>
      <c r="D31" s="308"/>
      <c r="E31" s="308"/>
      <c r="F31" s="310"/>
      <c r="G31" s="310"/>
      <c r="H31" s="310"/>
      <c r="I31" s="455">
        <v>19.2</v>
      </c>
      <c r="J31" s="450">
        <f t="shared" si="2"/>
        <v>137.14285714285714</v>
      </c>
      <c r="K31" s="456">
        <v>18.7</v>
      </c>
      <c r="L31" s="452">
        <f t="shared" si="0"/>
        <v>134.53237410071941</v>
      </c>
    </row>
    <row r="32" spans="1:12">
      <c r="A32" s="305" t="s">
        <v>8</v>
      </c>
      <c r="B32" s="453">
        <v>15.3</v>
      </c>
      <c r="C32" s="450">
        <f t="shared" si="1"/>
        <v>106.25</v>
      </c>
      <c r="D32" s="315"/>
      <c r="E32" s="315"/>
      <c r="F32" s="304"/>
      <c r="G32" s="304"/>
      <c r="H32" s="304"/>
      <c r="I32" s="453">
        <v>14.3</v>
      </c>
      <c r="J32" s="450">
        <f t="shared" si="2"/>
        <v>102.14285714285715</v>
      </c>
      <c r="K32" s="454">
        <v>14.4</v>
      </c>
      <c r="L32" s="452">
        <f t="shared" si="0"/>
        <v>103.59712230215827</v>
      </c>
    </row>
    <row r="33" spans="1:12">
      <c r="A33" s="305" t="s">
        <v>196</v>
      </c>
      <c r="B33" s="449">
        <v>17.100000000000001</v>
      </c>
      <c r="C33" s="450">
        <f t="shared" si="1"/>
        <v>118.75</v>
      </c>
      <c r="D33" s="308"/>
      <c r="E33" s="308"/>
      <c r="F33" s="304"/>
      <c r="G33" s="304"/>
      <c r="H33" s="304"/>
      <c r="I33" s="449">
        <v>15.3</v>
      </c>
      <c r="J33" s="450">
        <f t="shared" si="2"/>
        <v>109.28571428571429</v>
      </c>
      <c r="K33" s="451">
        <v>15</v>
      </c>
      <c r="L33" s="452">
        <f t="shared" si="0"/>
        <v>107.91366906474819</v>
      </c>
    </row>
    <row r="34" spans="1:12">
      <c r="A34" s="305" t="s">
        <v>9</v>
      </c>
      <c r="B34" s="449">
        <v>16.3</v>
      </c>
      <c r="C34" s="450">
        <f t="shared" si="1"/>
        <v>113.19444444444444</v>
      </c>
      <c r="D34" s="308"/>
      <c r="E34" s="308"/>
      <c r="F34" s="310"/>
      <c r="G34" s="310"/>
      <c r="H34" s="310"/>
      <c r="I34" s="449">
        <v>15.5</v>
      </c>
      <c r="J34" s="450">
        <f t="shared" si="2"/>
        <v>110.71428571428572</v>
      </c>
      <c r="K34" s="451">
        <v>15.2</v>
      </c>
      <c r="L34" s="452">
        <f t="shared" si="0"/>
        <v>109.3525179856115</v>
      </c>
    </row>
    <row r="35" spans="1:12">
      <c r="A35" s="305" t="s">
        <v>233</v>
      </c>
      <c r="B35" s="542">
        <v>18.5</v>
      </c>
      <c r="C35" s="450">
        <f t="shared" si="1"/>
        <v>128.4722222222222</v>
      </c>
      <c r="D35" s="308"/>
      <c r="E35" s="308"/>
      <c r="F35" s="312"/>
      <c r="G35" s="312"/>
      <c r="H35" s="312"/>
      <c r="I35" s="449">
        <v>17.2</v>
      </c>
      <c r="J35" s="450">
        <f t="shared" si="2"/>
        <v>122.85714285714285</v>
      </c>
      <c r="K35" s="451">
        <v>17</v>
      </c>
      <c r="L35" s="452">
        <f t="shared" si="0"/>
        <v>122.30215827338129</v>
      </c>
    </row>
    <row r="36" spans="1:12">
      <c r="A36" s="316" t="s">
        <v>237</v>
      </c>
      <c r="B36" s="542">
        <v>34.4</v>
      </c>
      <c r="C36" s="450">
        <f t="shared" si="1"/>
        <v>238.88888888888889</v>
      </c>
      <c r="D36" s="315"/>
      <c r="E36" s="315"/>
      <c r="F36" s="304"/>
      <c r="G36" s="304"/>
      <c r="H36" s="304"/>
      <c r="I36" s="453">
        <v>32.9</v>
      </c>
      <c r="J36" s="450">
        <f t="shared" si="2"/>
        <v>235</v>
      </c>
      <c r="K36" s="454">
        <v>32.799999999999997</v>
      </c>
      <c r="L36" s="478">
        <f t="shared" si="0"/>
        <v>235.97122302158269</v>
      </c>
    </row>
    <row r="37" spans="1:12">
      <c r="A37" s="309" t="s">
        <v>10</v>
      </c>
      <c r="B37" s="449">
        <v>23.1</v>
      </c>
      <c r="C37" s="450">
        <f t="shared" si="1"/>
        <v>160.41666666666669</v>
      </c>
      <c r="D37" s="317"/>
      <c r="E37" s="317"/>
      <c r="F37" s="304"/>
      <c r="G37" s="304"/>
      <c r="H37" s="304"/>
      <c r="I37" s="449">
        <v>22.2</v>
      </c>
      <c r="J37" s="450">
        <f t="shared" si="2"/>
        <v>158.57142857142856</v>
      </c>
      <c r="K37" s="451">
        <v>22</v>
      </c>
      <c r="L37" s="452">
        <f t="shared" si="0"/>
        <v>158.27338129496403</v>
      </c>
    </row>
    <row r="38" spans="1:12">
      <c r="A38" s="309" t="s">
        <v>12</v>
      </c>
      <c r="B38" s="453">
        <v>6.1</v>
      </c>
      <c r="C38" s="450">
        <f t="shared" si="1"/>
        <v>42.361111111111107</v>
      </c>
      <c r="D38" s="318"/>
      <c r="E38" s="318"/>
      <c r="F38" s="304"/>
      <c r="G38" s="304"/>
      <c r="H38" s="304"/>
      <c r="I38" s="453">
        <v>5.5</v>
      </c>
      <c r="J38" s="450">
        <f t="shared" si="2"/>
        <v>39.285714285714285</v>
      </c>
      <c r="K38" s="454">
        <v>5.4</v>
      </c>
      <c r="L38" s="452">
        <f t="shared" si="0"/>
        <v>38.848920863309353</v>
      </c>
    </row>
    <row r="39" spans="1:12" ht="12.75" customHeight="1">
      <c r="A39" s="309" t="s">
        <v>197</v>
      </c>
      <c r="B39" s="457">
        <v>6.1</v>
      </c>
      <c r="C39" s="450">
        <f t="shared" si="1"/>
        <v>42.361111111111107</v>
      </c>
      <c r="D39" s="319"/>
      <c r="E39" s="319"/>
      <c r="F39" s="320"/>
      <c r="G39" s="320"/>
      <c r="H39" s="320"/>
      <c r="I39" s="457">
        <v>5.7</v>
      </c>
      <c r="J39" s="450">
        <f t="shared" si="2"/>
        <v>40.714285714285715</v>
      </c>
      <c r="K39" s="458">
        <v>5.6</v>
      </c>
      <c r="L39" s="452">
        <f t="shared" si="0"/>
        <v>40.287769784172653</v>
      </c>
    </row>
    <row r="40" spans="1:12">
      <c r="A40" s="309" t="s">
        <v>198</v>
      </c>
      <c r="B40" s="449">
        <v>25.4</v>
      </c>
      <c r="C40" s="450">
        <f t="shared" si="1"/>
        <v>176.38888888888889</v>
      </c>
      <c r="D40" s="318"/>
      <c r="E40" s="318"/>
      <c r="F40" s="304"/>
      <c r="G40" s="304"/>
      <c r="H40" s="304"/>
      <c r="I40" s="449">
        <v>23.5</v>
      </c>
      <c r="J40" s="450">
        <f t="shared" si="2"/>
        <v>167.85714285714286</v>
      </c>
      <c r="K40" s="451">
        <v>24</v>
      </c>
      <c r="L40" s="452">
        <f t="shared" si="0"/>
        <v>172.66187050359713</v>
      </c>
    </row>
    <row r="41" spans="1:12">
      <c r="A41" s="309" t="s">
        <v>13</v>
      </c>
      <c r="B41" s="455">
        <v>16.100000000000001</v>
      </c>
      <c r="C41" s="450">
        <f>B41/$B$11*100</f>
        <v>111.80555555555556</v>
      </c>
      <c r="D41" s="318"/>
      <c r="E41" s="318"/>
      <c r="F41" s="310"/>
      <c r="G41" s="310"/>
      <c r="H41" s="310"/>
      <c r="I41" s="455">
        <v>15.1</v>
      </c>
      <c r="J41" s="450">
        <f t="shared" si="2"/>
        <v>107.85714285714285</v>
      </c>
      <c r="K41" s="456">
        <v>15.2</v>
      </c>
      <c r="L41" s="452">
        <f t="shared" si="0"/>
        <v>109.3525179856115</v>
      </c>
    </row>
    <row r="42" spans="1:12" ht="14.25" customHeight="1" thickBot="1">
      <c r="A42" s="321" t="s">
        <v>199</v>
      </c>
      <c r="B42" s="459">
        <v>28.8</v>
      </c>
      <c r="C42" s="460">
        <f>B42/$B$11*100</f>
        <v>200</v>
      </c>
      <c r="D42" s="322"/>
      <c r="E42" s="322"/>
      <c r="F42" s="323"/>
      <c r="G42" s="323"/>
      <c r="H42" s="323"/>
      <c r="I42" s="459">
        <v>28.9</v>
      </c>
      <c r="J42" s="460">
        <f>I42/$I$11*100</f>
        <v>206.42857142857142</v>
      </c>
      <c r="K42" s="461">
        <v>28.4</v>
      </c>
      <c r="L42" s="463">
        <f t="shared" si="0"/>
        <v>204.31654676258989</v>
      </c>
    </row>
    <row r="43" spans="1:12" ht="13.5" thickTop="1">
      <c r="A43" s="1" t="s">
        <v>234</v>
      </c>
      <c r="B43" s="1"/>
      <c r="C43" s="1"/>
    </row>
    <row r="44" spans="1:12" s="229" customFormat="1">
      <c r="A44" s="479"/>
      <c r="B44"/>
      <c r="C44"/>
    </row>
    <row r="45" spans="1:12">
      <c r="A45" s="1015"/>
      <c r="B45" s="1015"/>
      <c r="C45" s="1015"/>
      <c r="D45" s="1015"/>
      <c r="E45" s="1015"/>
      <c r="F45" s="1015"/>
      <c r="G45" s="1015"/>
      <c r="H45" s="1015"/>
      <c r="I45" s="1015"/>
      <c r="J45" s="1015"/>
      <c r="K45" s="1015"/>
      <c r="L45" s="1015"/>
    </row>
    <row r="46" spans="1:12">
      <c r="A46" s="997"/>
      <c r="B46" s="997"/>
      <c r="C46" s="997"/>
      <c r="D46" s="997"/>
      <c r="E46" s="997"/>
      <c r="F46" s="997"/>
      <c r="G46" s="997"/>
      <c r="H46" s="997"/>
      <c r="I46" s="997"/>
      <c r="J46" s="997"/>
      <c r="K46" s="997"/>
      <c r="L46" s="997"/>
    </row>
    <row r="47" spans="1:12">
      <c r="D47" s="324"/>
      <c r="E47" s="324"/>
      <c r="F47" s="324"/>
      <c r="G47" s="324"/>
      <c r="H47" s="324"/>
      <c r="I47" s="324"/>
    </row>
  </sheetData>
  <mergeCells count="15">
    <mergeCell ref="B7:C7"/>
    <mergeCell ref="I7:J7"/>
    <mergeCell ref="K7:L7"/>
    <mergeCell ref="A45:L45"/>
    <mergeCell ref="K1:L1"/>
    <mergeCell ref="A3:L3"/>
    <mergeCell ref="A4:L4"/>
    <mergeCell ref="A5:L5"/>
    <mergeCell ref="A46:L46"/>
    <mergeCell ref="B8:B10"/>
    <mergeCell ref="C8:C10"/>
    <mergeCell ref="I8:I10"/>
    <mergeCell ref="J8:J10"/>
    <mergeCell ref="K8:K10"/>
    <mergeCell ref="L8:L10"/>
  </mergeCells>
  <phoneticPr fontId="42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opLeftCell="A13" workbookViewId="0">
      <selection activeCell="F10" sqref="F10:F40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527" t="s">
        <v>200</v>
      </c>
    </row>
    <row r="2" spans="1:11" ht="15">
      <c r="A2" s="766" t="s">
        <v>201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</row>
    <row r="3" spans="1:11" ht="15">
      <c r="A3" s="766" t="s">
        <v>356</v>
      </c>
      <c r="B3" s="766"/>
      <c r="C3" s="766"/>
      <c r="D3" s="766"/>
      <c r="E3" s="766"/>
      <c r="F3" s="766"/>
      <c r="G3" s="766"/>
      <c r="H3" s="766"/>
      <c r="I3" s="766"/>
      <c r="J3" s="766"/>
      <c r="K3" s="766"/>
    </row>
    <row r="4" spans="1:11" ht="9.75" customHeight="1" thickBot="1">
      <c r="A4" s="325"/>
      <c r="B4" s="325"/>
      <c r="C4" s="325"/>
      <c r="D4" s="325"/>
      <c r="E4" s="325"/>
      <c r="F4" s="325"/>
      <c r="G4" s="325"/>
      <c r="H4" s="326"/>
      <c r="I4" s="326"/>
      <c r="J4" s="327"/>
      <c r="K4" s="327"/>
    </row>
    <row r="5" spans="1:11" ht="13.5" thickBot="1">
      <c r="A5" s="328" t="s">
        <v>202</v>
      </c>
      <c r="B5" s="329" t="s">
        <v>203</v>
      </c>
      <c r="C5" s="330"/>
      <c r="D5" s="330"/>
      <c r="E5" s="330"/>
      <c r="F5" s="330"/>
      <c r="G5" s="331"/>
      <c r="H5" s="1025" t="s">
        <v>261</v>
      </c>
      <c r="I5" s="1025"/>
      <c r="J5" s="1025"/>
      <c r="K5" s="1026"/>
    </row>
    <row r="6" spans="1:11" ht="17.25" customHeight="1" thickBot="1">
      <c r="A6" s="332"/>
      <c r="B6" s="1027" t="s">
        <v>309</v>
      </c>
      <c r="C6" s="1028"/>
      <c r="D6" s="1029"/>
      <c r="E6" s="772" t="s">
        <v>312</v>
      </c>
      <c r="F6" s="772"/>
      <c r="G6" s="773"/>
      <c r="H6" s="1030" t="s">
        <v>204</v>
      </c>
      <c r="I6" s="1032" t="s">
        <v>205</v>
      </c>
      <c r="J6" s="333" t="s">
        <v>206</v>
      </c>
      <c r="K6" s="334"/>
    </row>
    <row r="7" spans="1:11" ht="13.5" thickBot="1">
      <c r="A7" s="335" t="s">
        <v>207</v>
      </c>
      <c r="B7" s="1033" t="s">
        <v>208</v>
      </c>
      <c r="C7" s="1020" t="s">
        <v>209</v>
      </c>
      <c r="D7" s="773" t="s">
        <v>210</v>
      </c>
      <c r="E7" s="1017" t="s">
        <v>208</v>
      </c>
      <c r="F7" s="1020" t="s">
        <v>209</v>
      </c>
      <c r="G7" s="773" t="s">
        <v>210</v>
      </c>
      <c r="H7" s="1031"/>
      <c r="I7" s="1023"/>
      <c r="J7" s="336" t="s">
        <v>357</v>
      </c>
      <c r="K7" s="337"/>
    </row>
    <row r="8" spans="1:11">
      <c r="A8" s="338"/>
      <c r="B8" s="1034"/>
      <c r="C8" s="1021"/>
      <c r="D8" s="1023"/>
      <c r="E8" s="1018"/>
      <c r="F8" s="1021"/>
      <c r="G8" s="1023"/>
      <c r="H8" s="1031"/>
      <c r="I8" s="1023"/>
      <c r="J8" s="339" t="s">
        <v>211</v>
      </c>
      <c r="K8" s="773" t="s">
        <v>75</v>
      </c>
    </row>
    <row r="9" spans="1:11" ht="11.25" customHeight="1" thickBot="1">
      <c r="A9" s="340"/>
      <c r="B9" s="1035"/>
      <c r="C9" s="1022"/>
      <c r="D9" s="1024"/>
      <c r="E9" s="1019"/>
      <c r="F9" s="1022"/>
      <c r="G9" s="1024"/>
      <c r="H9" s="1031"/>
      <c r="I9" s="1024"/>
      <c r="J9" s="341" t="s">
        <v>212</v>
      </c>
      <c r="K9" s="1024"/>
    </row>
    <row r="10" spans="1:11">
      <c r="A10" s="342" t="s">
        <v>182</v>
      </c>
      <c r="B10" s="335">
        <v>4878</v>
      </c>
      <c r="C10" s="343">
        <v>2433</v>
      </c>
      <c r="D10" s="344">
        <f t="shared" ref="D10:D40" si="0">C10/B10*100</f>
        <v>49.876998769987701</v>
      </c>
      <c r="E10" s="345">
        <v>4311</v>
      </c>
      <c r="F10" s="343">
        <v>2098</v>
      </c>
      <c r="G10" s="384">
        <f t="shared" ref="G10:G40" si="1">F10/E10*100</f>
        <v>48.666202737183951</v>
      </c>
      <c r="H10" s="491">
        <f>E10-B10</f>
        <v>-567</v>
      </c>
      <c r="I10" s="346">
        <f t="shared" ref="I10:I39" si="2">F10-C10</f>
        <v>-335</v>
      </c>
      <c r="J10" s="347">
        <f t="shared" ref="J10:K40" si="3">E10/B10*100</f>
        <v>88.376383763837637</v>
      </c>
      <c r="K10" s="344">
        <f t="shared" si="3"/>
        <v>86.230990546650219</v>
      </c>
    </row>
    <row r="11" spans="1:11">
      <c r="A11" s="348" t="s">
        <v>183</v>
      </c>
      <c r="B11" s="349">
        <v>7262</v>
      </c>
      <c r="C11" s="350">
        <v>3433</v>
      </c>
      <c r="D11" s="351">
        <f t="shared" si="0"/>
        <v>47.273478380611401</v>
      </c>
      <c r="E11" s="352">
        <v>6583</v>
      </c>
      <c r="F11" s="350">
        <v>3122</v>
      </c>
      <c r="G11" s="485">
        <f t="shared" si="1"/>
        <v>47.425186085371415</v>
      </c>
      <c r="H11" s="352">
        <f t="shared" ref="H11:H39" si="4">E11-B11</f>
        <v>-679</v>
      </c>
      <c r="I11" s="353">
        <f t="shared" si="2"/>
        <v>-311</v>
      </c>
      <c r="J11" s="354">
        <f t="shared" si="3"/>
        <v>90.649958689066366</v>
      </c>
      <c r="K11" s="351">
        <f t="shared" si="3"/>
        <v>90.940868045441306</v>
      </c>
    </row>
    <row r="12" spans="1:11">
      <c r="A12" s="342" t="s">
        <v>1</v>
      </c>
      <c r="B12" s="335">
        <v>5418</v>
      </c>
      <c r="C12" s="343">
        <v>3235</v>
      </c>
      <c r="D12" s="344">
        <f t="shared" si="0"/>
        <v>59.708379475821339</v>
      </c>
      <c r="E12" s="345">
        <v>4888</v>
      </c>
      <c r="F12" s="343">
        <v>2832</v>
      </c>
      <c r="G12" s="384">
        <f t="shared" si="1"/>
        <v>57.937806873977081</v>
      </c>
      <c r="H12" s="352">
        <f t="shared" si="4"/>
        <v>-530</v>
      </c>
      <c r="I12" s="353">
        <f t="shared" si="2"/>
        <v>-403</v>
      </c>
      <c r="J12" s="354">
        <f t="shared" si="3"/>
        <v>90.217792543373946</v>
      </c>
      <c r="K12" s="351">
        <f t="shared" si="3"/>
        <v>87.542503863987633</v>
      </c>
    </row>
    <row r="13" spans="1:11">
      <c r="A13" s="348" t="s">
        <v>184</v>
      </c>
      <c r="B13" s="349">
        <v>3727</v>
      </c>
      <c r="C13" s="350">
        <v>1896</v>
      </c>
      <c r="D13" s="351">
        <f t="shared" si="0"/>
        <v>50.872015025489667</v>
      </c>
      <c r="E13" s="352">
        <v>3497</v>
      </c>
      <c r="F13" s="350">
        <v>1770</v>
      </c>
      <c r="G13" s="485">
        <f t="shared" si="1"/>
        <v>50.614812696597077</v>
      </c>
      <c r="H13" s="352">
        <f t="shared" si="4"/>
        <v>-230</v>
      </c>
      <c r="I13" s="353">
        <f t="shared" si="2"/>
        <v>-126</v>
      </c>
      <c r="J13" s="354">
        <f t="shared" si="3"/>
        <v>93.828816742688488</v>
      </c>
      <c r="K13" s="351">
        <f t="shared" si="3"/>
        <v>93.35443037974683</v>
      </c>
    </row>
    <row r="14" spans="1:11">
      <c r="A14" s="342" t="s">
        <v>185</v>
      </c>
      <c r="B14" s="335">
        <v>4775</v>
      </c>
      <c r="C14" s="343">
        <v>2280</v>
      </c>
      <c r="D14" s="344">
        <f t="shared" si="0"/>
        <v>47.748691099476446</v>
      </c>
      <c r="E14" s="345">
        <v>4406</v>
      </c>
      <c r="F14" s="343">
        <v>2175</v>
      </c>
      <c r="G14" s="384">
        <f t="shared" si="1"/>
        <v>49.364502950522017</v>
      </c>
      <c r="H14" s="352">
        <f t="shared" si="4"/>
        <v>-369</v>
      </c>
      <c r="I14" s="353">
        <f t="shared" si="2"/>
        <v>-105</v>
      </c>
      <c r="J14" s="354">
        <f t="shared" si="3"/>
        <v>92.272251308900522</v>
      </c>
      <c r="K14" s="351">
        <f t="shared" si="3"/>
        <v>95.39473684210526</v>
      </c>
    </row>
    <row r="15" spans="1:11">
      <c r="A15" s="355" t="s">
        <v>213</v>
      </c>
      <c r="B15" s="356">
        <v>4187</v>
      </c>
      <c r="C15" s="357">
        <v>1957</v>
      </c>
      <c r="D15" s="358">
        <f t="shared" si="0"/>
        <v>46.739909242894676</v>
      </c>
      <c r="E15" s="359">
        <v>3913</v>
      </c>
      <c r="F15" s="357">
        <v>1844</v>
      </c>
      <c r="G15" s="486">
        <f t="shared" si="1"/>
        <v>47.124968055200611</v>
      </c>
      <c r="H15" s="352">
        <f t="shared" si="4"/>
        <v>-274</v>
      </c>
      <c r="I15" s="360">
        <f t="shared" si="2"/>
        <v>-113</v>
      </c>
      <c r="J15" s="361">
        <f t="shared" si="3"/>
        <v>93.455935037019344</v>
      </c>
      <c r="K15" s="358">
        <f t="shared" si="3"/>
        <v>94.225855901890654</v>
      </c>
    </row>
    <row r="16" spans="1:11">
      <c r="A16" s="355" t="s">
        <v>186</v>
      </c>
      <c r="B16" s="356">
        <v>3889</v>
      </c>
      <c r="C16" s="357">
        <v>1779</v>
      </c>
      <c r="D16" s="362">
        <f t="shared" si="0"/>
        <v>45.74440730264849</v>
      </c>
      <c r="E16" s="359">
        <v>3463</v>
      </c>
      <c r="F16" s="357">
        <v>1543</v>
      </c>
      <c r="G16" s="487">
        <f t="shared" si="1"/>
        <v>44.556742708634133</v>
      </c>
      <c r="H16" s="352">
        <f t="shared" si="4"/>
        <v>-426</v>
      </c>
      <c r="I16" s="360">
        <f t="shared" si="2"/>
        <v>-236</v>
      </c>
      <c r="J16" s="361">
        <f t="shared" si="3"/>
        <v>89.046027256364098</v>
      </c>
      <c r="K16" s="358">
        <f t="shared" si="3"/>
        <v>86.734120292299039</v>
      </c>
    </row>
    <row r="17" spans="1:11">
      <c r="A17" s="348" t="s">
        <v>188</v>
      </c>
      <c r="B17" s="349">
        <v>3786</v>
      </c>
      <c r="C17" s="350">
        <v>1547</v>
      </c>
      <c r="D17" s="351">
        <f t="shared" si="0"/>
        <v>40.861067089276283</v>
      </c>
      <c r="E17" s="352">
        <v>3345</v>
      </c>
      <c r="F17" s="350">
        <v>1449</v>
      </c>
      <c r="G17" s="485">
        <f t="shared" si="1"/>
        <v>43.318385650224215</v>
      </c>
      <c r="H17" s="352">
        <f t="shared" si="4"/>
        <v>-441</v>
      </c>
      <c r="I17" s="353">
        <f t="shared" si="2"/>
        <v>-98</v>
      </c>
      <c r="J17" s="354">
        <f t="shared" si="3"/>
        <v>88.351822503961969</v>
      </c>
      <c r="K17" s="351">
        <f t="shared" si="3"/>
        <v>93.665158371040718</v>
      </c>
    </row>
    <row r="18" spans="1:11">
      <c r="A18" s="342" t="s">
        <v>189</v>
      </c>
      <c r="B18" s="335">
        <v>16283</v>
      </c>
      <c r="C18" s="343">
        <v>7738</v>
      </c>
      <c r="D18" s="351">
        <f t="shared" si="0"/>
        <v>47.521955413621569</v>
      </c>
      <c r="E18" s="345">
        <v>15546</v>
      </c>
      <c r="F18" s="343">
        <v>7323</v>
      </c>
      <c r="G18" s="485">
        <f t="shared" si="1"/>
        <v>47.105364724044769</v>
      </c>
      <c r="H18" s="352">
        <f t="shared" si="4"/>
        <v>-737</v>
      </c>
      <c r="I18" s="353">
        <f t="shared" si="2"/>
        <v>-415</v>
      </c>
      <c r="J18" s="354">
        <f t="shared" si="3"/>
        <v>95.47380703801511</v>
      </c>
      <c r="K18" s="351">
        <f t="shared" si="3"/>
        <v>94.636857069010077</v>
      </c>
    </row>
    <row r="19" spans="1:11">
      <c r="A19" s="355" t="s">
        <v>191</v>
      </c>
      <c r="B19" s="356">
        <v>4041</v>
      </c>
      <c r="C19" s="357">
        <v>2051</v>
      </c>
      <c r="D19" s="362">
        <f t="shared" si="0"/>
        <v>50.75476367235833</v>
      </c>
      <c r="E19" s="359">
        <v>3828</v>
      </c>
      <c r="F19" s="357">
        <v>1921</v>
      </c>
      <c r="G19" s="487">
        <f t="shared" si="1"/>
        <v>50.182863113897589</v>
      </c>
      <c r="H19" s="352">
        <f t="shared" si="4"/>
        <v>-213</v>
      </c>
      <c r="I19" s="360">
        <f t="shared" si="2"/>
        <v>-130</v>
      </c>
      <c r="J19" s="361">
        <f t="shared" si="3"/>
        <v>94.729027468448407</v>
      </c>
      <c r="K19" s="358">
        <f t="shared" si="3"/>
        <v>93.661628473915158</v>
      </c>
    </row>
    <row r="20" spans="1:11">
      <c r="A20" s="355" t="s">
        <v>190</v>
      </c>
      <c r="B20" s="356">
        <v>5591</v>
      </c>
      <c r="C20" s="357">
        <v>2720</v>
      </c>
      <c r="D20" s="358">
        <f t="shared" si="0"/>
        <v>48.649615453407264</v>
      </c>
      <c r="E20" s="359">
        <v>5211</v>
      </c>
      <c r="F20" s="357">
        <v>2642</v>
      </c>
      <c r="G20" s="486">
        <f t="shared" si="1"/>
        <v>50.700441374016506</v>
      </c>
      <c r="H20" s="352">
        <f t="shared" si="4"/>
        <v>-380</v>
      </c>
      <c r="I20" s="360">
        <f t="shared" si="2"/>
        <v>-78</v>
      </c>
      <c r="J20" s="361">
        <f t="shared" si="3"/>
        <v>93.203362546950459</v>
      </c>
      <c r="K20" s="358">
        <f t="shared" si="3"/>
        <v>97.132352941176464</v>
      </c>
    </row>
    <row r="21" spans="1:11">
      <c r="A21" s="348" t="s">
        <v>192</v>
      </c>
      <c r="B21" s="349">
        <v>4698</v>
      </c>
      <c r="C21" s="350">
        <v>2257</v>
      </c>
      <c r="D21" s="351">
        <f t="shared" si="0"/>
        <v>48.041719880800343</v>
      </c>
      <c r="E21" s="352">
        <v>4151</v>
      </c>
      <c r="F21" s="350">
        <v>1999</v>
      </c>
      <c r="G21" s="485">
        <f t="shared" si="1"/>
        <v>48.157070585401108</v>
      </c>
      <c r="H21" s="352">
        <f t="shared" si="4"/>
        <v>-547</v>
      </c>
      <c r="I21" s="353">
        <f t="shared" si="2"/>
        <v>-258</v>
      </c>
      <c r="J21" s="354">
        <f t="shared" si="3"/>
        <v>88.356747552149855</v>
      </c>
      <c r="K21" s="351">
        <f t="shared" si="3"/>
        <v>88.568896765618078</v>
      </c>
    </row>
    <row r="22" spans="1:11">
      <c r="A22" s="342" t="s">
        <v>4</v>
      </c>
      <c r="B22" s="335">
        <v>4574</v>
      </c>
      <c r="C22" s="343">
        <v>2632</v>
      </c>
      <c r="D22" s="351">
        <f t="shared" si="0"/>
        <v>57.542632269348495</v>
      </c>
      <c r="E22" s="345">
        <v>4447</v>
      </c>
      <c r="F22" s="343">
        <v>2475</v>
      </c>
      <c r="G22" s="485">
        <f t="shared" si="1"/>
        <v>55.655498088599053</v>
      </c>
      <c r="H22" s="352">
        <f t="shared" si="4"/>
        <v>-127</v>
      </c>
      <c r="I22" s="353">
        <f t="shared" si="2"/>
        <v>-157</v>
      </c>
      <c r="J22" s="354">
        <f t="shared" si="3"/>
        <v>97.223436816790553</v>
      </c>
      <c r="K22" s="351">
        <f t="shared" si="3"/>
        <v>94.034954407294833</v>
      </c>
    </row>
    <row r="23" spans="1:11">
      <c r="A23" s="348" t="s">
        <v>193</v>
      </c>
      <c r="B23" s="349">
        <v>4232</v>
      </c>
      <c r="C23" s="350">
        <v>2090</v>
      </c>
      <c r="D23" s="351">
        <f t="shared" si="0"/>
        <v>49.385633270321364</v>
      </c>
      <c r="E23" s="352">
        <v>4070</v>
      </c>
      <c r="F23" s="350">
        <v>1974</v>
      </c>
      <c r="G23" s="485">
        <f t="shared" si="1"/>
        <v>48.501228501228496</v>
      </c>
      <c r="H23" s="352">
        <f t="shared" si="4"/>
        <v>-162</v>
      </c>
      <c r="I23" s="353">
        <f t="shared" si="2"/>
        <v>-116</v>
      </c>
      <c r="J23" s="354">
        <f t="shared" si="3"/>
        <v>96.172022684310022</v>
      </c>
      <c r="K23" s="351">
        <f t="shared" si="3"/>
        <v>94.449760765550238</v>
      </c>
    </row>
    <row r="24" spans="1:11">
      <c r="A24" s="342" t="s">
        <v>5</v>
      </c>
      <c r="B24" s="335">
        <v>2587</v>
      </c>
      <c r="C24" s="343">
        <v>1382</v>
      </c>
      <c r="D24" s="351">
        <f t="shared" si="0"/>
        <v>53.4209509083881</v>
      </c>
      <c r="E24" s="345">
        <v>2553</v>
      </c>
      <c r="F24" s="343">
        <v>1339</v>
      </c>
      <c r="G24" s="485">
        <f t="shared" si="1"/>
        <v>52.448100274187226</v>
      </c>
      <c r="H24" s="352">
        <f t="shared" si="4"/>
        <v>-34</v>
      </c>
      <c r="I24" s="353">
        <f t="shared" si="2"/>
        <v>-43</v>
      </c>
      <c r="J24" s="354">
        <f t="shared" si="3"/>
        <v>98.685736374178589</v>
      </c>
      <c r="K24" s="351">
        <f t="shared" si="3"/>
        <v>96.888567293777143</v>
      </c>
    </row>
    <row r="25" spans="1:11">
      <c r="A25" s="348" t="s">
        <v>194</v>
      </c>
      <c r="B25" s="349">
        <v>6652</v>
      </c>
      <c r="C25" s="350">
        <v>3393</v>
      </c>
      <c r="D25" s="351">
        <f t="shared" si="0"/>
        <v>51.007215874924839</v>
      </c>
      <c r="E25" s="352">
        <v>6284</v>
      </c>
      <c r="F25" s="350">
        <v>3242</v>
      </c>
      <c r="G25" s="485">
        <f t="shared" si="1"/>
        <v>51.591343093570977</v>
      </c>
      <c r="H25" s="352">
        <f t="shared" si="4"/>
        <v>-368</v>
      </c>
      <c r="I25" s="353">
        <f t="shared" si="2"/>
        <v>-151</v>
      </c>
      <c r="J25" s="354">
        <f t="shared" si="3"/>
        <v>94.467829224293439</v>
      </c>
      <c r="K25" s="351">
        <f t="shared" si="3"/>
        <v>95.549661066902445</v>
      </c>
    </row>
    <row r="26" spans="1:11">
      <c r="A26" s="342" t="s">
        <v>6</v>
      </c>
      <c r="B26" s="335">
        <v>4226</v>
      </c>
      <c r="C26" s="343">
        <v>1953</v>
      </c>
      <c r="D26" s="351">
        <f t="shared" si="0"/>
        <v>46.213913866540466</v>
      </c>
      <c r="E26" s="345">
        <v>4599</v>
      </c>
      <c r="F26" s="343">
        <v>2103</v>
      </c>
      <c r="G26" s="485">
        <f t="shared" si="1"/>
        <v>45.727332028701888</v>
      </c>
      <c r="H26" s="352">
        <f t="shared" si="4"/>
        <v>373</v>
      </c>
      <c r="I26" s="353">
        <f t="shared" si="2"/>
        <v>150</v>
      </c>
      <c r="J26" s="354">
        <f t="shared" si="3"/>
        <v>108.82631329862755</v>
      </c>
      <c r="K26" s="351">
        <f t="shared" si="3"/>
        <v>107.68049155145928</v>
      </c>
    </row>
    <row r="27" spans="1:11">
      <c r="A27" s="348" t="s">
        <v>7</v>
      </c>
      <c r="B27" s="349">
        <v>3529</v>
      </c>
      <c r="C27" s="350">
        <v>2009</v>
      </c>
      <c r="D27" s="351">
        <f t="shared" si="0"/>
        <v>56.928308302635308</v>
      </c>
      <c r="E27" s="352">
        <v>3534</v>
      </c>
      <c r="F27" s="350">
        <v>2015</v>
      </c>
      <c r="G27" s="485">
        <f t="shared" si="1"/>
        <v>57.017543859649123</v>
      </c>
      <c r="H27" s="352">
        <f t="shared" si="4"/>
        <v>5</v>
      </c>
      <c r="I27" s="353">
        <f t="shared" si="2"/>
        <v>6</v>
      </c>
      <c r="J27" s="354">
        <f t="shared" si="3"/>
        <v>100.14168319637291</v>
      </c>
      <c r="K27" s="351">
        <f t="shared" si="3"/>
        <v>100.29865604778496</v>
      </c>
    </row>
    <row r="28" spans="1:11">
      <c r="A28" s="342" t="s">
        <v>195</v>
      </c>
      <c r="B28" s="335">
        <v>3189</v>
      </c>
      <c r="C28" s="343">
        <v>1502</v>
      </c>
      <c r="D28" s="351">
        <f t="shared" si="0"/>
        <v>47.099404201944182</v>
      </c>
      <c r="E28" s="345">
        <v>2804</v>
      </c>
      <c r="F28" s="343">
        <v>1291</v>
      </c>
      <c r="G28" s="485">
        <f t="shared" si="1"/>
        <v>46.041369472182595</v>
      </c>
      <c r="H28" s="352">
        <f t="shared" si="4"/>
        <v>-385</v>
      </c>
      <c r="I28" s="353">
        <f t="shared" si="2"/>
        <v>-211</v>
      </c>
      <c r="J28" s="354">
        <f t="shared" si="3"/>
        <v>87.927249921605522</v>
      </c>
      <c r="K28" s="351">
        <f t="shared" si="3"/>
        <v>85.952063914780297</v>
      </c>
    </row>
    <row r="29" spans="1:11">
      <c r="A29" s="348" t="s">
        <v>8</v>
      </c>
      <c r="B29" s="349">
        <v>2850</v>
      </c>
      <c r="C29" s="350">
        <v>1287</v>
      </c>
      <c r="D29" s="351">
        <f t="shared" si="0"/>
        <v>45.15789473684211</v>
      </c>
      <c r="E29" s="352">
        <v>2669</v>
      </c>
      <c r="F29" s="350">
        <v>1228</v>
      </c>
      <c r="G29" s="485">
        <f t="shared" si="1"/>
        <v>46.009741476208319</v>
      </c>
      <c r="H29" s="352">
        <f t="shared" si="4"/>
        <v>-181</v>
      </c>
      <c r="I29" s="353">
        <f t="shared" si="2"/>
        <v>-59</v>
      </c>
      <c r="J29" s="354">
        <f t="shared" si="3"/>
        <v>93.649122807017548</v>
      </c>
      <c r="K29" s="351">
        <f t="shared" si="3"/>
        <v>95.41569541569541</v>
      </c>
    </row>
    <row r="30" spans="1:11">
      <c r="A30" s="342" t="s">
        <v>196</v>
      </c>
      <c r="B30" s="335">
        <v>10238</v>
      </c>
      <c r="C30" s="343">
        <v>4909</v>
      </c>
      <c r="D30" s="351">
        <f t="shared" si="0"/>
        <v>47.948818128540729</v>
      </c>
      <c r="E30" s="345">
        <v>8788</v>
      </c>
      <c r="F30" s="343">
        <v>4192</v>
      </c>
      <c r="G30" s="485">
        <f t="shared" si="1"/>
        <v>47.701411015020483</v>
      </c>
      <c r="H30" s="352">
        <f t="shared" si="4"/>
        <v>-1450</v>
      </c>
      <c r="I30" s="353">
        <f t="shared" si="2"/>
        <v>-717</v>
      </c>
      <c r="J30" s="354">
        <f t="shared" si="3"/>
        <v>85.837077554209813</v>
      </c>
      <c r="K30" s="351">
        <f t="shared" si="3"/>
        <v>85.394173966184567</v>
      </c>
    </row>
    <row r="31" spans="1:11">
      <c r="A31" s="348" t="s">
        <v>9</v>
      </c>
      <c r="B31" s="349">
        <v>4533</v>
      </c>
      <c r="C31" s="350">
        <v>2237</v>
      </c>
      <c r="D31" s="351">
        <f t="shared" si="0"/>
        <v>49.349216854180455</v>
      </c>
      <c r="E31" s="352">
        <v>4209</v>
      </c>
      <c r="F31" s="350">
        <v>2101</v>
      </c>
      <c r="G31" s="485">
        <f t="shared" si="1"/>
        <v>49.916844856260397</v>
      </c>
      <c r="H31" s="352">
        <f t="shared" si="4"/>
        <v>-324</v>
      </c>
      <c r="I31" s="353">
        <f t="shared" si="2"/>
        <v>-136</v>
      </c>
      <c r="J31" s="354">
        <f t="shared" si="3"/>
        <v>92.852415618795504</v>
      </c>
      <c r="K31" s="351">
        <f t="shared" si="3"/>
        <v>93.920429146177923</v>
      </c>
    </row>
    <row r="32" spans="1:11">
      <c r="A32" s="355" t="s">
        <v>232</v>
      </c>
      <c r="B32" s="356">
        <v>4838</v>
      </c>
      <c r="C32" s="357">
        <v>2315</v>
      </c>
      <c r="D32" s="358">
        <f t="shared" si="0"/>
        <v>47.850351384869782</v>
      </c>
      <c r="E32" s="359">
        <v>4524</v>
      </c>
      <c r="F32" s="357">
        <v>2174</v>
      </c>
      <c r="G32" s="488">
        <f t="shared" si="1"/>
        <v>48.054818744473913</v>
      </c>
      <c r="H32" s="352">
        <f t="shared" si="4"/>
        <v>-314</v>
      </c>
      <c r="I32" s="360">
        <f t="shared" si="2"/>
        <v>-141</v>
      </c>
      <c r="J32" s="361">
        <f t="shared" si="3"/>
        <v>93.509714758164534</v>
      </c>
      <c r="K32" s="358">
        <f t="shared" si="3"/>
        <v>93.909287257019429</v>
      </c>
    </row>
    <row r="33" spans="1:11">
      <c r="A33" s="480" t="s">
        <v>233</v>
      </c>
      <c r="B33" s="481">
        <v>8715</v>
      </c>
      <c r="C33" s="417">
        <v>4466</v>
      </c>
      <c r="D33" s="358">
        <f t="shared" si="0"/>
        <v>51.244979919678713</v>
      </c>
      <c r="E33" s="416">
        <v>7893</v>
      </c>
      <c r="F33" s="417">
        <v>3993</v>
      </c>
      <c r="G33" s="488">
        <f t="shared" si="1"/>
        <v>50.589129608513872</v>
      </c>
      <c r="H33" s="352">
        <f t="shared" si="4"/>
        <v>-822</v>
      </c>
      <c r="I33" s="360">
        <f t="shared" si="2"/>
        <v>-473</v>
      </c>
      <c r="J33" s="361">
        <f t="shared" si="3"/>
        <v>90.567986230636834</v>
      </c>
      <c r="K33" s="358">
        <f t="shared" si="3"/>
        <v>89.408866995073893</v>
      </c>
    </row>
    <row r="34" spans="1:11">
      <c r="A34" s="342" t="s">
        <v>10</v>
      </c>
      <c r="B34" s="335">
        <v>4067</v>
      </c>
      <c r="C34" s="343">
        <v>2017</v>
      </c>
      <c r="D34" s="363">
        <f t="shared" si="0"/>
        <v>49.594295549545123</v>
      </c>
      <c r="E34" s="345">
        <v>3838</v>
      </c>
      <c r="F34" s="343">
        <v>1923</v>
      </c>
      <c r="G34" s="489">
        <f t="shared" si="1"/>
        <v>50.104220948410628</v>
      </c>
      <c r="H34" s="352">
        <f t="shared" si="4"/>
        <v>-229</v>
      </c>
      <c r="I34" s="353">
        <f t="shared" si="2"/>
        <v>-94</v>
      </c>
      <c r="J34" s="354">
        <f t="shared" si="3"/>
        <v>94.369313990656494</v>
      </c>
      <c r="K34" s="351">
        <f t="shared" si="3"/>
        <v>95.33961328705999</v>
      </c>
    </row>
    <row r="35" spans="1:11">
      <c r="A35" s="364" t="s">
        <v>214</v>
      </c>
      <c r="B35" s="365">
        <v>3519</v>
      </c>
      <c r="C35" s="366">
        <v>1799</v>
      </c>
      <c r="D35" s="362">
        <f t="shared" si="0"/>
        <v>51.122477976697922</v>
      </c>
      <c r="E35" s="367">
        <v>3153</v>
      </c>
      <c r="F35" s="366">
        <v>1689</v>
      </c>
      <c r="G35" s="487">
        <f t="shared" si="1"/>
        <v>53.568030447193152</v>
      </c>
      <c r="H35" s="352">
        <f t="shared" si="4"/>
        <v>-366</v>
      </c>
      <c r="I35" s="360">
        <f t="shared" si="2"/>
        <v>-110</v>
      </c>
      <c r="J35" s="361">
        <f t="shared" si="3"/>
        <v>89.599317988064783</v>
      </c>
      <c r="K35" s="358">
        <f t="shared" si="3"/>
        <v>93.885491939966641</v>
      </c>
    </row>
    <row r="36" spans="1:11">
      <c r="A36" s="364" t="s">
        <v>197</v>
      </c>
      <c r="B36" s="365">
        <v>20376</v>
      </c>
      <c r="C36" s="366">
        <v>10019</v>
      </c>
      <c r="D36" s="358">
        <f t="shared" si="0"/>
        <v>49.170592854338437</v>
      </c>
      <c r="E36" s="367">
        <v>18756</v>
      </c>
      <c r="F36" s="366">
        <v>9458</v>
      </c>
      <c r="G36" s="486">
        <f t="shared" si="1"/>
        <v>50.426530177010022</v>
      </c>
      <c r="H36" s="352">
        <f t="shared" si="4"/>
        <v>-1620</v>
      </c>
      <c r="I36" s="360">
        <f t="shared" si="2"/>
        <v>-561</v>
      </c>
      <c r="J36" s="361">
        <f t="shared" si="3"/>
        <v>92.049469964664311</v>
      </c>
      <c r="K36" s="358">
        <f t="shared" si="3"/>
        <v>94.400638786306018</v>
      </c>
    </row>
    <row r="37" spans="1:11">
      <c r="A37" s="348" t="s">
        <v>198</v>
      </c>
      <c r="B37" s="349">
        <v>6269</v>
      </c>
      <c r="C37" s="350">
        <v>2880</v>
      </c>
      <c r="D37" s="351">
        <f t="shared" si="0"/>
        <v>45.940341362258735</v>
      </c>
      <c r="E37" s="352">
        <v>5831</v>
      </c>
      <c r="F37" s="350">
        <v>2669</v>
      </c>
      <c r="G37" s="485">
        <f t="shared" si="1"/>
        <v>45.772594752186592</v>
      </c>
      <c r="H37" s="352">
        <f t="shared" si="4"/>
        <v>-438</v>
      </c>
      <c r="I37" s="353">
        <f t="shared" si="2"/>
        <v>-211</v>
      </c>
      <c r="J37" s="354">
        <f t="shared" si="3"/>
        <v>93.01323975115649</v>
      </c>
      <c r="K37" s="351">
        <f t="shared" si="3"/>
        <v>92.673611111111114</v>
      </c>
    </row>
    <row r="38" spans="1:11">
      <c r="A38" s="348" t="s">
        <v>13</v>
      </c>
      <c r="B38" s="349">
        <v>5242</v>
      </c>
      <c r="C38" s="350">
        <v>2881</v>
      </c>
      <c r="D38" s="351">
        <f t="shared" si="0"/>
        <v>54.95993895459749</v>
      </c>
      <c r="E38" s="352">
        <v>4931</v>
      </c>
      <c r="F38" s="350">
        <v>2678</v>
      </c>
      <c r="G38" s="485">
        <f t="shared" si="1"/>
        <v>54.309470695599273</v>
      </c>
      <c r="H38" s="352">
        <f t="shared" si="4"/>
        <v>-311</v>
      </c>
      <c r="I38" s="353">
        <f t="shared" si="2"/>
        <v>-203</v>
      </c>
      <c r="J38" s="354">
        <f t="shared" si="3"/>
        <v>94.06714994276993</v>
      </c>
      <c r="K38" s="351">
        <f t="shared" si="3"/>
        <v>92.953835473793816</v>
      </c>
    </row>
    <row r="39" spans="1:11" ht="13.5" thickBot="1">
      <c r="A39" s="368" t="s">
        <v>199</v>
      </c>
      <c r="B39" s="335">
        <v>4549</v>
      </c>
      <c r="C39" s="343">
        <v>2203</v>
      </c>
      <c r="D39" s="370">
        <f t="shared" si="0"/>
        <v>48.428225983732688</v>
      </c>
      <c r="E39" s="345">
        <v>4485</v>
      </c>
      <c r="F39" s="343">
        <v>2149</v>
      </c>
      <c r="G39" s="490">
        <f t="shared" si="1"/>
        <v>47.915273132664439</v>
      </c>
      <c r="H39" s="371">
        <f t="shared" si="4"/>
        <v>-64</v>
      </c>
      <c r="I39" s="372">
        <f t="shared" si="2"/>
        <v>-54</v>
      </c>
      <c r="J39" s="373">
        <f t="shared" si="3"/>
        <v>98.593097384040448</v>
      </c>
      <c r="K39" s="369">
        <f t="shared" si="3"/>
        <v>97.548797094870636</v>
      </c>
    </row>
    <row r="40" spans="1:11" ht="13.5" thickBot="1">
      <c r="A40" s="374" t="s">
        <v>181</v>
      </c>
      <c r="B40" s="375">
        <v>172720</v>
      </c>
      <c r="C40" s="376">
        <v>85300</v>
      </c>
      <c r="D40" s="377">
        <f t="shared" si="0"/>
        <v>49.386289949050486</v>
      </c>
      <c r="E40" s="386">
        <v>160510</v>
      </c>
      <c r="F40" s="376">
        <v>79411</v>
      </c>
      <c r="G40" s="377">
        <f t="shared" si="1"/>
        <v>49.474176063796648</v>
      </c>
      <c r="H40" s="378">
        <f>SUM(H10:H39)</f>
        <v>-12210</v>
      </c>
      <c r="I40" s="379">
        <f>SUM(I10:I39)</f>
        <v>-5889</v>
      </c>
      <c r="J40" s="380">
        <f t="shared" si="3"/>
        <v>92.930754979157015</v>
      </c>
      <c r="K40" s="381">
        <f t="shared" si="3"/>
        <v>93.09613130128956</v>
      </c>
    </row>
    <row r="41" spans="1:11">
      <c r="A41" s="382"/>
      <c r="B41" s="383"/>
      <c r="C41" s="383"/>
      <c r="D41" s="384"/>
      <c r="E41" s="383"/>
      <c r="F41" s="383"/>
      <c r="G41" s="384"/>
      <c r="H41" s="383"/>
      <c r="I41" s="383"/>
      <c r="J41" s="384"/>
      <c r="K41" s="384"/>
    </row>
    <row r="42" spans="1:11">
      <c r="A42" s="2" t="s">
        <v>215</v>
      </c>
      <c r="B42" s="2"/>
      <c r="C42" s="2"/>
      <c r="D42" s="2"/>
    </row>
    <row r="43" spans="1:11">
      <c r="G43" s="384"/>
    </row>
    <row r="44" spans="1:11">
      <c r="G44" s="384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workbookViewId="0">
      <selection activeCell="F10" sqref="F10:F45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69" t="s">
        <v>216</v>
      </c>
    </row>
    <row r="2" spans="1:11">
      <c r="A2" s="958" t="s">
        <v>217</v>
      </c>
      <c r="B2" s="958"/>
      <c r="C2" s="958"/>
      <c r="D2" s="958"/>
      <c r="E2" s="958"/>
      <c r="F2" s="958"/>
      <c r="G2" s="958"/>
      <c r="H2" s="958"/>
      <c r="I2" s="958"/>
      <c r="J2" s="958"/>
      <c r="K2" s="958"/>
    </row>
    <row r="3" spans="1:11">
      <c r="A3" s="958" t="s">
        <v>358</v>
      </c>
      <c r="B3" s="958"/>
      <c r="C3" s="958"/>
      <c r="D3" s="958"/>
      <c r="E3" s="958"/>
      <c r="F3" s="958"/>
      <c r="G3" s="958"/>
      <c r="H3" s="958"/>
      <c r="I3" s="958"/>
      <c r="J3" s="958"/>
      <c r="K3" s="958"/>
    </row>
    <row r="4" spans="1:11" ht="9.75" customHeight="1" thickBot="1">
      <c r="A4" s="325"/>
      <c r="B4" s="325"/>
      <c r="C4" s="325"/>
      <c r="D4" s="325"/>
      <c r="E4" s="325"/>
      <c r="F4" s="325"/>
      <c r="G4" s="325"/>
      <c r="H4" s="326"/>
      <c r="I4" s="326"/>
      <c r="J4" s="327"/>
      <c r="K4" s="327"/>
    </row>
    <row r="5" spans="1:11" ht="13.5" thickBot="1">
      <c r="A5" s="328" t="s">
        <v>202</v>
      </c>
      <c r="B5" s="329" t="s">
        <v>218</v>
      </c>
      <c r="C5" s="330"/>
      <c r="D5" s="330"/>
      <c r="E5" s="330"/>
      <c r="F5" s="330"/>
      <c r="G5" s="331"/>
      <c r="H5" s="1025" t="s">
        <v>360</v>
      </c>
      <c r="I5" s="1025"/>
      <c r="J5" s="1025"/>
      <c r="K5" s="1026"/>
    </row>
    <row r="6" spans="1:11" ht="13.15" customHeight="1" thickBot="1">
      <c r="A6" s="332"/>
      <c r="B6" s="1027" t="s">
        <v>309</v>
      </c>
      <c r="C6" s="1028"/>
      <c r="D6" s="1029"/>
      <c r="E6" s="772" t="s">
        <v>312</v>
      </c>
      <c r="F6" s="772"/>
      <c r="G6" s="773"/>
      <c r="H6" s="1030" t="s">
        <v>219</v>
      </c>
      <c r="I6" s="1038" t="s">
        <v>205</v>
      </c>
      <c r="J6" s="333" t="s">
        <v>206</v>
      </c>
      <c r="K6" s="334"/>
    </row>
    <row r="7" spans="1:11" ht="13.5" customHeight="1" thickBot="1">
      <c r="A7" s="335" t="s">
        <v>207</v>
      </c>
      <c r="B7" s="1033" t="s">
        <v>219</v>
      </c>
      <c r="C7" s="1020" t="s">
        <v>209</v>
      </c>
      <c r="D7" s="773" t="s">
        <v>210</v>
      </c>
      <c r="E7" s="1033" t="s">
        <v>219</v>
      </c>
      <c r="F7" s="1020" t="s">
        <v>209</v>
      </c>
      <c r="G7" s="773" t="s">
        <v>210</v>
      </c>
      <c r="H7" s="1036"/>
      <c r="I7" s="1039"/>
      <c r="J7" s="336" t="s">
        <v>359</v>
      </c>
      <c r="K7" s="337"/>
    </row>
    <row r="8" spans="1:11">
      <c r="A8" s="338"/>
      <c r="B8" s="1034"/>
      <c r="C8" s="1021"/>
      <c r="D8" s="1023"/>
      <c r="E8" s="1034"/>
      <c r="F8" s="1021"/>
      <c r="G8" s="1023"/>
      <c r="H8" s="1036"/>
      <c r="I8" s="1039"/>
      <c r="J8" s="339" t="s">
        <v>211</v>
      </c>
      <c r="K8" s="773" t="s">
        <v>75</v>
      </c>
    </row>
    <row r="9" spans="1:11" ht="11.25" customHeight="1" thickBot="1">
      <c r="A9" s="340"/>
      <c r="B9" s="1035"/>
      <c r="C9" s="1022"/>
      <c r="D9" s="1024"/>
      <c r="E9" s="1035"/>
      <c r="F9" s="1022"/>
      <c r="G9" s="1024"/>
      <c r="H9" s="1037"/>
      <c r="I9" s="1040"/>
      <c r="J9" s="341" t="s">
        <v>212</v>
      </c>
      <c r="K9" s="1024"/>
    </row>
    <row r="10" spans="1:11" ht="13.5" thickBot="1">
      <c r="A10" s="385" t="s">
        <v>220</v>
      </c>
      <c r="B10" s="375">
        <v>1706</v>
      </c>
      <c r="C10" s="376">
        <v>963</v>
      </c>
      <c r="D10" s="377">
        <f t="shared" ref="D10:D45" si="0">C10/B10*100</f>
        <v>56.447831184056277</v>
      </c>
      <c r="E10" s="492">
        <v>1471</v>
      </c>
      <c r="F10" s="387">
        <v>862</v>
      </c>
      <c r="G10" s="496">
        <f t="shared" ref="G10:G45" si="1">F10/E10*100</f>
        <v>58.599592114208022</v>
      </c>
      <c r="H10" s="386">
        <f t="shared" ref="H10:I40" si="2">E10-B10</f>
        <v>-235</v>
      </c>
      <c r="I10" s="387">
        <f t="shared" si="2"/>
        <v>-101</v>
      </c>
      <c r="J10" s="388">
        <f t="shared" ref="J10:K44" si="3">E10/B10*100</f>
        <v>86.225087924970694</v>
      </c>
      <c r="K10" s="377">
        <f t="shared" si="3"/>
        <v>89.511941848390435</v>
      </c>
    </row>
    <row r="11" spans="1:11">
      <c r="A11" s="389" t="s">
        <v>14</v>
      </c>
      <c r="B11" s="390">
        <v>291</v>
      </c>
      <c r="C11" s="391">
        <v>141</v>
      </c>
      <c r="D11" s="392">
        <f t="shared" si="0"/>
        <v>48.453608247422679</v>
      </c>
      <c r="E11" s="493">
        <v>253</v>
      </c>
      <c r="F11" s="391">
        <v>151</v>
      </c>
      <c r="G11" s="363">
        <f t="shared" si="1"/>
        <v>59.683794466403164</v>
      </c>
      <c r="H11" s="393">
        <f t="shared" si="2"/>
        <v>-38</v>
      </c>
      <c r="I11" s="394">
        <f t="shared" si="2"/>
        <v>10</v>
      </c>
      <c r="J11" s="395">
        <f t="shared" si="3"/>
        <v>86.941580756013749</v>
      </c>
      <c r="K11" s="392">
        <f t="shared" si="3"/>
        <v>107.0921985815603</v>
      </c>
    </row>
    <row r="12" spans="1:11">
      <c r="A12" s="348" t="s">
        <v>17</v>
      </c>
      <c r="B12" s="352">
        <v>192</v>
      </c>
      <c r="C12" s="350">
        <v>109</v>
      </c>
      <c r="D12" s="396">
        <f t="shared" si="0"/>
        <v>56.770833333333336</v>
      </c>
      <c r="E12" s="349">
        <v>183</v>
      </c>
      <c r="F12" s="350">
        <v>113</v>
      </c>
      <c r="G12" s="351">
        <f t="shared" si="1"/>
        <v>61.748633879781423</v>
      </c>
      <c r="H12" s="397">
        <f t="shared" si="2"/>
        <v>-9</v>
      </c>
      <c r="I12" s="398">
        <f t="shared" si="2"/>
        <v>4</v>
      </c>
      <c r="J12" s="354">
        <f t="shared" si="3"/>
        <v>95.3125</v>
      </c>
      <c r="K12" s="396">
        <f t="shared" si="3"/>
        <v>103.6697247706422</v>
      </c>
    </row>
    <row r="13" spans="1:11">
      <c r="A13" s="355" t="s">
        <v>2</v>
      </c>
      <c r="B13" s="352">
        <v>96</v>
      </c>
      <c r="C13" s="350">
        <v>49</v>
      </c>
      <c r="D13" s="396">
        <f t="shared" si="0"/>
        <v>51.041666666666664</v>
      </c>
      <c r="E13" s="349">
        <v>73</v>
      </c>
      <c r="F13" s="350">
        <v>38</v>
      </c>
      <c r="G13" s="351">
        <f t="shared" si="1"/>
        <v>52.054794520547944</v>
      </c>
      <c r="H13" s="397">
        <f t="shared" si="2"/>
        <v>-23</v>
      </c>
      <c r="I13" s="398">
        <f t="shared" si="2"/>
        <v>-11</v>
      </c>
      <c r="J13" s="354">
        <f t="shared" si="3"/>
        <v>76.041666666666657</v>
      </c>
      <c r="K13" s="396">
        <f t="shared" si="3"/>
        <v>77.551020408163268</v>
      </c>
    </row>
    <row r="14" spans="1:11">
      <c r="A14" s="355" t="s">
        <v>18</v>
      </c>
      <c r="B14" s="352">
        <v>106</v>
      </c>
      <c r="C14" s="350">
        <v>65</v>
      </c>
      <c r="D14" s="396">
        <f t="shared" si="0"/>
        <v>61.320754716981128</v>
      </c>
      <c r="E14" s="349">
        <v>92</v>
      </c>
      <c r="F14" s="350">
        <v>59</v>
      </c>
      <c r="G14" s="351">
        <f t="shared" si="1"/>
        <v>64.130434782608688</v>
      </c>
      <c r="H14" s="397">
        <f t="shared" si="2"/>
        <v>-14</v>
      </c>
      <c r="I14" s="398">
        <f t="shared" si="2"/>
        <v>-6</v>
      </c>
      <c r="J14" s="354">
        <f t="shared" si="3"/>
        <v>86.79245283018868</v>
      </c>
      <c r="K14" s="396">
        <f t="shared" si="3"/>
        <v>90.769230769230774</v>
      </c>
    </row>
    <row r="15" spans="1:11">
      <c r="A15" s="348" t="s">
        <v>19</v>
      </c>
      <c r="B15" s="359">
        <v>166</v>
      </c>
      <c r="C15" s="357">
        <v>92</v>
      </c>
      <c r="D15" s="399">
        <f t="shared" si="0"/>
        <v>55.421686746987952</v>
      </c>
      <c r="E15" s="356">
        <v>136</v>
      </c>
      <c r="F15" s="350">
        <v>78</v>
      </c>
      <c r="G15" s="358">
        <f t="shared" si="1"/>
        <v>57.352941176470587</v>
      </c>
      <c r="H15" s="400">
        <f t="shared" si="2"/>
        <v>-30</v>
      </c>
      <c r="I15" s="401">
        <f t="shared" si="2"/>
        <v>-14</v>
      </c>
      <c r="J15" s="361">
        <f t="shared" si="3"/>
        <v>81.92771084337349</v>
      </c>
      <c r="K15" s="399">
        <f t="shared" si="3"/>
        <v>84.782608695652172</v>
      </c>
    </row>
    <row r="16" spans="1:11">
      <c r="A16" s="348" t="s">
        <v>22</v>
      </c>
      <c r="B16" s="359">
        <v>200</v>
      </c>
      <c r="C16" s="357">
        <v>119</v>
      </c>
      <c r="D16" s="399">
        <f t="shared" si="0"/>
        <v>59.5</v>
      </c>
      <c r="E16" s="356">
        <v>180</v>
      </c>
      <c r="F16" s="350">
        <v>108</v>
      </c>
      <c r="G16" s="358">
        <f t="shared" si="1"/>
        <v>60</v>
      </c>
      <c r="H16" s="400">
        <f t="shared" si="2"/>
        <v>-20</v>
      </c>
      <c r="I16" s="401">
        <f t="shared" si="2"/>
        <v>-11</v>
      </c>
      <c r="J16" s="361">
        <f t="shared" si="3"/>
        <v>90</v>
      </c>
      <c r="K16" s="399">
        <f t="shared" si="3"/>
        <v>90.756302521008408</v>
      </c>
    </row>
    <row r="17" spans="1:11">
      <c r="A17" s="348" t="s">
        <v>23</v>
      </c>
      <c r="B17" s="352">
        <v>168</v>
      </c>
      <c r="C17" s="350">
        <v>92</v>
      </c>
      <c r="D17" s="396">
        <f t="shared" si="0"/>
        <v>54.761904761904766</v>
      </c>
      <c r="E17" s="349">
        <v>167</v>
      </c>
      <c r="F17" s="350">
        <v>90</v>
      </c>
      <c r="G17" s="351">
        <f t="shared" si="1"/>
        <v>53.892215568862277</v>
      </c>
      <c r="H17" s="397">
        <f t="shared" si="2"/>
        <v>-1</v>
      </c>
      <c r="I17" s="398">
        <f t="shared" si="2"/>
        <v>-2</v>
      </c>
      <c r="J17" s="354">
        <f t="shared" si="3"/>
        <v>99.404761904761912</v>
      </c>
      <c r="K17" s="396">
        <f t="shared" si="3"/>
        <v>97.826086956521735</v>
      </c>
    </row>
    <row r="18" spans="1:11">
      <c r="A18" s="348" t="s">
        <v>13</v>
      </c>
      <c r="B18" s="352">
        <v>268</v>
      </c>
      <c r="C18" s="350">
        <v>173</v>
      </c>
      <c r="D18" s="396">
        <f t="shared" si="0"/>
        <v>64.552238805970148</v>
      </c>
      <c r="E18" s="349">
        <v>213</v>
      </c>
      <c r="F18" s="350">
        <v>135</v>
      </c>
      <c r="G18" s="351">
        <f t="shared" si="1"/>
        <v>63.380281690140848</v>
      </c>
      <c r="H18" s="397">
        <f t="shared" si="2"/>
        <v>-55</v>
      </c>
      <c r="I18" s="398">
        <f t="shared" si="2"/>
        <v>-38</v>
      </c>
      <c r="J18" s="354">
        <f t="shared" si="3"/>
        <v>79.477611940298516</v>
      </c>
      <c r="K18" s="396">
        <f t="shared" si="3"/>
        <v>78.034682080924853</v>
      </c>
    </row>
    <row r="19" spans="1:11" ht="13.5" thickBot="1">
      <c r="A19" s="402" t="s">
        <v>28</v>
      </c>
      <c r="B19" s="367">
        <v>219</v>
      </c>
      <c r="C19" s="366">
        <v>123</v>
      </c>
      <c r="D19" s="403">
        <f t="shared" si="0"/>
        <v>56.164383561643838</v>
      </c>
      <c r="E19" s="365">
        <v>174</v>
      </c>
      <c r="F19" s="350">
        <v>90</v>
      </c>
      <c r="G19" s="497">
        <f t="shared" si="1"/>
        <v>51.724137931034484</v>
      </c>
      <c r="H19" s="404">
        <f t="shared" si="2"/>
        <v>-45</v>
      </c>
      <c r="I19" s="405">
        <f t="shared" si="2"/>
        <v>-33</v>
      </c>
      <c r="J19" s="406">
        <f t="shared" si="3"/>
        <v>79.452054794520549</v>
      </c>
      <c r="K19" s="403">
        <f t="shared" si="3"/>
        <v>73.170731707317074</v>
      </c>
    </row>
    <row r="20" spans="1:11" ht="13.5" thickBot="1">
      <c r="A20" s="407" t="s">
        <v>40</v>
      </c>
      <c r="B20" s="375">
        <v>1667</v>
      </c>
      <c r="C20" s="376">
        <v>992</v>
      </c>
      <c r="D20" s="377">
        <f t="shared" si="0"/>
        <v>59.508098380323936</v>
      </c>
      <c r="E20" s="492">
        <v>1595</v>
      </c>
      <c r="F20" s="376">
        <v>988</v>
      </c>
      <c r="G20" s="496">
        <f t="shared" si="1"/>
        <v>61.94357366771159</v>
      </c>
      <c r="H20" s="386">
        <f t="shared" si="2"/>
        <v>-72</v>
      </c>
      <c r="I20" s="387">
        <f t="shared" si="2"/>
        <v>-4</v>
      </c>
      <c r="J20" s="388">
        <f t="shared" si="3"/>
        <v>95.680863827234546</v>
      </c>
      <c r="K20" s="377">
        <f t="shared" si="3"/>
        <v>99.596774193548384</v>
      </c>
    </row>
    <row r="21" spans="1:11">
      <c r="A21" s="389" t="s">
        <v>1</v>
      </c>
      <c r="B21" s="390">
        <v>424</v>
      </c>
      <c r="C21" s="391">
        <v>264</v>
      </c>
      <c r="D21" s="392">
        <f t="shared" si="0"/>
        <v>62.264150943396224</v>
      </c>
      <c r="E21" s="493">
        <v>394</v>
      </c>
      <c r="F21" s="350">
        <v>236</v>
      </c>
      <c r="G21" s="363">
        <f t="shared" si="1"/>
        <v>59.898477157360411</v>
      </c>
      <c r="H21" s="393">
        <f t="shared" si="2"/>
        <v>-30</v>
      </c>
      <c r="I21" s="394">
        <f t="shared" si="2"/>
        <v>-28</v>
      </c>
      <c r="J21" s="395">
        <f t="shared" si="3"/>
        <v>92.924528301886795</v>
      </c>
      <c r="K21" s="392">
        <f t="shared" si="3"/>
        <v>89.393939393939391</v>
      </c>
    </row>
    <row r="22" spans="1:11">
      <c r="A22" s="348" t="s">
        <v>16</v>
      </c>
      <c r="B22" s="352">
        <v>216</v>
      </c>
      <c r="C22" s="350">
        <v>129</v>
      </c>
      <c r="D22" s="396">
        <f t="shared" si="0"/>
        <v>59.722222222222221</v>
      </c>
      <c r="E22" s="349">
        <v>170</v>
      </c>
      <c r="F22" s="350">
        <v>106</v>
      </c>
      <c r="G22" s="351">
        <f t="shared" si="1"/>
        <v>62.352941176470587</v>
      </c>
      <c r="H22" s="397">
        <f t="shared" si="2"/>
        <v>-46</v>
      </c>
      <c r="I22" s="398">
        <f t="shared" si="2"/>
        <v>-23</v>
      </c>
      <c r="J22" s="354">
        <f t="shared" si="3"/>
        <v>78.703703703703709</v>
      </c>
      <c r="K22" s="396">
        <f t="shared" si="3"/>
        <v>82.170542635658919</v>
      </c>
    </row>
    <row r="23" spans="1:11">
      <c r="A23" s="355" t="s">
        <v>3</v>
      </c>
      <c r="B23" s="352">
        <v>248</v>
      </c>
      <c r="C23" s="350">
        <v>143</v>
      </c>
      <c r="D23" s="396">
        <f t="shared" si="0"/>
        <v>57.661290322580648</v>
      </c>
      <c r="E23" s="349">
        <v>218</v>
      </c>
      <c r="F23" s="350">
        <v>139</v>
      </c>
      <c r="G23" s="351">
        <f t="shared" si="1"/>
        <v>63.761467889908253</v>
      </c>
      <c r="H23" s="397">
        <f t="shared" si="2"/>
        <v>-30</v>
      </c>
      <c r="I23" s="398">
        <f t="shared" si="2"/>
        <v>-4</v>
      </c>
      <c r="J23" s="354">
        <f t="shared" si="3"/>
        <v>87.903225806451616</v>
      </c>
      <c r="K23" s="396">
        <f t="shared" si="3"/>
        <v>97.2027972027972</v>
      </c>
    </row>
    <row r="24" spans="1:11">
      <c r="A24" s="355" t="s">
        <v>21</v>
      </c>
      <c r="B24" s="352">
        <v>173</v>
      </c>
      <c r="C24" s="350">
        <v>102</v>
      </c>
      <c r="D24" s="396">
        <f t="shared" si="0"/>
        <v>58.959537572254341</v>
      </c>
      <c r="E24" s="349">
        <v>185</v>
      </c>
      <c r="F24" s="350">
        <v>103</v>
      </c>
      <c r="G24" s="351">
        <f t="shared" si="1"/>
        <v>55.67567567567567</v>
      </c>
      <c r="H24" s="397">
        <f t="shared" si="2"/>
        <v>12</v>
      </c>
      <c r="I24" s="398">
        <f t="shared" si="2"/>
        <v>1</v>
      </c>
      <c r="J24" s="354">
        <f t="shared" si="3"/>
        <v>106.93641618497109</v>
      </c>
      <c r="K24" s="396">
        <f t="shared" si="3"/>
        <v>100.98039215686273</v>
      </c>
    </row>
    <row r="25" spans="1:11">
      <c r="A25" s="348" t="s">
        <v>4</v>
      </c>
      <c r="B25" s="352">
        <v>324</v>
      </c>
      <c r="C25" s="350">
        <v>189</v>
      </c>
      <c r="D25" s="396">
        <f t="shared" si="0"/>
        <v>58.333333333333336</v>
      </c>
      <c r="E25" s="349">
        <v>379</v>
      </c>
      <c r="F25" s="350">
        <v>238</v>
      </c>
      <c r="G25" s="351">
        <f t="shared" si="1"/>
        <v>62.796833773087066</v>
      </c>
      <c r="H25" s="397">
        <f t="shared" si="2"/>
        <v>55</v>
      </c>
      <c r="I25" s="398">
        <f t="shared" si="2"/>
        <v>49</v>
      </c>
      <c r="J25" s="354">
        <f t="shared" si="3"/>
        <v>116.97530864197532</v>
      </c>
      <c r="K25" s="396">
        <f t="shared" si="3"/>
        <v>125.92592592592592</v>
      </c>
    </row>
    <row r="26" spans="1:11" ht="13.5" thickBot="1">
      <c r="A26" s="402" t="s">
        <v>7</v>
      </c>
      <c r="B26" s="408">
        <v>282</v>
      </c>
      <c r="C26" s="409">
        <v>165</v>
      </c>
      <c r="D26" s="410">
        <f t="shared" si="0"/>
        <v>58.51063829787234</v>
      </c>
      <c r="E26" s="494">
        <v>249</v>
      </c>
      <c r="F26" s="350">
        <v>166</v>
      </c>
      <c r="G26" s="370">
        <f t="shared" si="1"/>
        <v>66.666666666666657</v>
      </c>
      <c r="H26" s="411">
        <f t="shared" si="2"/>
        <v>-33</v>
      </c>
      <c r="I26" s="412">
        <f t="shared" si="2"/>
        <v>1</v>
      </c>
      <c r="J26" s="413">
        <f t="shared" si="3"/>
        <v>88.297872340425528</v>
      </c>
      <c r="K26" s="410">
        <f t="shared" si="3"/>
        <v>100.60606060606061</v>
      </c>
    </row>
    <row r="27" spans="1:11" ht="13.5" thickBot="1">
      <c r="A27" s="414" t="s">
        <v>221</v>
      </c>
      <c r="B27" s="375">
        <v>2053</v>
      </c>
      <c r="C27" s="376">
        <v>1141</v>
      </c>
      <c r="D27" s="377">
        <f t="shared" si="0"/>
        <v>55.577204091573307</v>
      </c>
      <c r="E27" s="492">
        <v>1794</v>
      </c>
      <c r="F27" s="376">
        <v>1084</v>
      </c>
      <c r="G27" s="496">
        <f t="shared" si="1"/>
        <v>60.423634336677814</v>
      </c>
      <c r="H27" s="386">
        <f t="shared" si="2"/>
        <v>-259</v>
      </c>
      <c r="I27" s="387">
        <f t="shared" si="2"/>
        <v>-57</v>
      </c>
      <c r="J27" s="388">
        <f t="shared" si="3"/>
        <v>87.384315635655142</v>
      </c>
      <c r="K27" s="377">
        <f t="shared" si="3"/>
        <v>95.004382120946545</v>
      </c>
    </row>
    <row r="28" spans="1:11">
      <c r="A28" s="389" t="s">
        <v>15</v>
      </c>
      <c r="B28" s="390">
        <v>300</v>
      </c>
      <c r="C28" s="391">
        <v>177</v>
      </c>
      <c r="D28" s="392">
        <f t="shared" si="0"/>
        <v>59</v>
      </c>
      <c r="E28" s="493">
        <v>265</v>
      </c>
      <c r="F28" s="350">
        <v>165</v>
      </c>
      <c r="G28" s="363">
        <f t="shared" si="1"/>
        <v>62.264150943396224</v>
      </c>
      <c r="H28" s="393">
        <f t="shared" si="2"/>
        <v>-35</v>
      </c>
      <c r="I28" s="394">
        <f t="shared" si="2"/>
        <v>-12</v>
      </c>
      <c r="J28" s="395">
        <f t="shared" si="3"/>
        <v>88.333333333333329</v>
      </c>
      <c r="K28" s="392">
        <f t="shared" si="3"/>
        <v>93.220338983050837</v>
      </c>
    </row>
    <row r="29" spans="1:11">
      <c r="A29" s="348" t="s">
        <v>20</v>
      </c>
      <c r="B29" s="352">
        <v>574</v>
      </c>
      <c r="C29" s="350">
        <v>307</v>
      </c>
      <c r="D29" s="396">
        <f t="shared" si="0"/>
        <v>53.484320557491294</v>
      </c>
      <c r="E29" s="349">
        <v>521</v>
      </c>
      <c r="F29" s="350">
        <v>305</v>
      </c>
      <c r="G29" s="351">
        <f t="shared" si="1"/>
        <v>58.541266794625727</v>
      </c>
      <c r="H29" s="397">
        <f t="shared" si="2"/>
        <v>-53</v>
      </c>
      <c r="I29" s="398">
        <f t="shared" si="2"/>
        <v>-2</v>
      </c>
      <c r="J29" s="354">
        <f t="shared" si="3"/>
        <v>90.766550522648089</v>
      </c>
      <c r="K29" s="396">
        <f t="shared" si="3"/>
        <v>99.348534201954394</v>
      </c>
    </row>
    <row r="30" spans="1:11">
      <c r="A30" s="348" t="s">
        <v>26</v>
      </c>
      <c r="B30" s="352">
        <v>436</v>
      </c>
      <c r="C30" s="350">
        <v>242</v>
      </c>
      <c r="D30" s="396">
        <f t="shared" si="0"/>
        <v>55.5045871559633</v>
      </c>
      <c r="E30" s="349">
        <v>347</v>
      </c>
      <c r="F30" s="350">
        <v>214</v>
      </c>
      <c r="G30" s="351">
        <f t="shared" si="1"/>
        <v>61.671469740634009</v>
      </c>
      <c r="H30" s="397">
        <f t="shared" si="2"/>
        <v>-89</v>
      </c>
      <c r="I30" s="398">
        <f t="shared" si="2"/>
        <v>-28</v>
      </c>
      <c r="J30" s="354">
        <f t="shared" si="3"/>
        <v>79.587155963302749</v>
      </c>
      <c r="K30" s="396">
        <f t="shared" si="3"/>
        <v>88.429752066115711</v>
      </c>
    </row>
    <row r="31" spans="1:11">
      <c r="A31" s="348" t="s">
        <v>232</v>
      </c>
      <c r="B31" s="352">
        <v>202</v>
      </c>
      <c r="C31" s="350">
        <v>114</v>
      </c>
      <c r="D31" s="396">
        <f t="shared" si="0"/>
        <v>56.435643564356432</v>
      </c>
      <c r="E31" s="349">
        <v>150</v>
      </c>
      <c r="F31" s="350">
        <v>85</v>
      </c>
      <c r="G31" s="351">
        <f t="shared" si="1"/>
        <v>56.666666666666664</v>
      </c>
      <c r="H31" s="397">
        <f>E31-B31</f>
        <v>-52</v>
      </c>
      <c r="I31" s="398">
        <f>F31-C31</f>
        <v>-29</v>
      </c>
      <c r="J31" s="354">
        <f>E31/B31*100</f>
        <v>74.257425742574256</v>
      </c>
      <c r="K31" s="396">
        <f>F31/C31*100</f>
        <v>74.561403508771932</v>
      </c>
    </row>
    <row r="32" spans="1:11">
      <c r="A32" s="355" t="s">
        <v>233</v>
      </c>
      <c r="B32" s="352">
        <v>250</v>
      </c>
      <c r="C32" s="350">
        <v>151</v>
      </c>
      <c r="D32" s="396">
        <f t="shared" si="0"/>
        <v>60.4</v>
      </c>
      <c r="E32" s="349">
        <v>236</v>
      </c>
      <c r="F32" s="350">
        <v>150</v>
      </c>
      <c r="G32" s="351">
        <f t="shared" si="1"/>
        <v>63.559322033898304</v>
      </c>
      <c r="H32" s="397">
        <f t="shared" si="2"/>
        <v>-14</v>
      </c>
      <c r="I32" s="398">
        <f t="shared" si="2"/>
        <v>-1</v>
      </c>
      <c r="J32" s="354">
        <f t="shared" si="3"/>
        <v>94.399999999999991</v>
      </c>
      <c r="K32" s="396">
        <f t="shared" si="3"/>
        <v>99.337748344370851</v>
      </c>
    </row>
    <row r="33" spans="1:11" ht="13.5" thickBot="1">
      <c r="A33" s="402" t="s">
        <v>27</v>
      </c>
      <c r="B33" s="367">
        <v>291</v>
      </c>
      <c r="C33" s="366">
        <v>150</v>
      </c>
      <c r="D33" s="403">
        <f t="shared" si="0"/>
        <v>51.546391752577314</v>
      </c>
      <c r="E33" s="365">
        <v>275</v>
      </c>
      <c r="F33" s="350">
        <v>165</v>
      </c>
      <c r="G33" s="497">
        <f t="shared" si="1"/>
        <v>60</v>
      </c>
      <c r="H33" s="404">
        <f t="shared" si="2"/>
        <v>-16</v>
      </c>
      <c r="I33" s="405">
        <f t="shared" si="2"/>
        <v>15</v>
      </c>
      <c r="J33" s="406">
        <f t="shared" si="3"/>
        <v>94.50171821305841</v>
      </c>
      <c r="K33" s="403">
        <f t="shared" si="3"/>
        <v>110.00000000000001</v>
      </c>
    </row>
    <row r="34" spans="1:11" ht="13.5" thickBot="1">
      <c r="A34" s="415" t="s">
        <v>222</v>
      </c>
      <c r="B34" s="375">
        <v>1635</v>
      </c>
      <c r="C34" s="376">
        <v>961</v>
      </c>
      <c r="D34" s="377">
        <f t="shared" si="0"/>
        <v>58.776758409785934</v>
      </c>
      <c r="E34" s="492">
        <v>1415</v>
      </c>
      <c r="F34" s="376">
        <v>814</v>
      </c>
      <c r="G34" s="496">
        <f t="shared" si="1"/>
        <v>57.526501766784456</v>
      </c>
      <c r="H34" s="386">
        <f t="shared" si="2"/>
        <v>-220</v>
      </c>
      <c r="I34" s="387">
        <f t="shared" si="2"/>
        <v>-147</v>
      </c>
      <c r="J34" s="388">
        <f t="shared" si="3"/>
        <v>86.544342507645254</v>
      </c>
      <c r="K34" s="377">
        <f t="shared" si="3"/>
        <v>84.703433922996879</v>
      </c>
    </row>
    <row r="35" spans="1:11">
      <c r="A35" s="389" t="s">
        <v>5</v>
      </c>
      <c r="B35" s="416">
        <v>179</v>
      </c>
      <c r="C35" s="417">
        <v>96</v>
      </c>
      <c r="D35" s="418">
        <f t="shared" si="0"/>
        <v>53.631284916201118</v>
      </c>
      <c r="E35" s="481">
        <v>154</v>
      </c>
      <c r="F35" s="350">
        <v>91</v>
      </c>
      <c r="G35" s="498">
        <f t="shared" si="1"/>
        <v>59.090909090909093</v>
      </c>
      <c r="H35" s="419">
        <f t="shared" si="2"/>
        <v>-25</v>
      </c>
      <c r="I35" s="420">
        <f t="shared" si="2"/>
        <v>-5</v>
      </c>
      <c r="J35" s="421">
        <f t="shared" si="3"/>
        <v>86.033519553072622</v>
      </c>
      <c r="K35" s="418">
        <f t="shared" si="3"/>
        <v>94.791666666666657</v>
      </c>
    </row>
    <row r="36" spans="1:11">
      <c r="A36" s="348" t="s">
        <v>24</v>
      </c>
      <c r="B36" s="359">
        <v>335</v>
      </c>
      <c r="C36" s="350">
        <v>207</v>
      </c>
      <c r="D36" s="399">
        <f t="shared" si="0"/>
        <v>61.791044776119406</v>
      </c>
      <c r="E36" s="356">
        <v>313</v>
      </c>
      <c r="F36" s="350">
        <v>179</v>
      </c>
      <c r="G36" s="358">
        <f t="shared" si="1"/>
        <v>57.188498402555908</v>
      </c>
      <c r="H36" s="400">
        <f t="shared" si="2"/>
        <v>-22</v>
      </c>
      <c r="I36" s="401">
        <f t="shared" si="2"/>
        <v>-28</v>
      </c>
      <c r="J36" s="361">
        <f t="shared" si="3"/>
        <v>93.432835820895519</v>
      </c>
      <c r="K36" s="399">
        <f t="shared" si="3"/>
        <v>86.473429951690818</v>
      </c>
    </row>
    <row r="37" spans="1:11">
      <c r="A37" s="348" t="s">
        <v>6</v>
      </c>
      <c r="B37" s="352">
        <v>153</v>
      </c>
      <c r="C37" s="350">
        <v>70</v>
      </c>
      <c r="D37" s="396">
        <f t="shared" si="0"/>
        <v>45.751633986928105</v>
      </c>
      <c r="E37" s="349">
        <v>129</v>
      </c>
      <c r="F37" s="350">
        <v>72</v>
      </c>
      <c r="G37" s="351">
        <f t="shared" si="1"/>
        <v>55.813953488372093</v>
      </c>
      <c r="H37" s="397">
        <f t="shared" si="2"/>
        <v>-24</v>
      </c>
      <c r="I37" s="398">
        <f t="shared" si="2"/>
        <v>2</v>
      </c>
      <c r="J37" s="354">
        <f t="shared" si="3"/>
        <v>84.313725490196077</v>
      </c>
      <c r="K37" s="396">
        <f t="shared" si="3"/>
        <v>102.85714285714285</v>
      </c>
    </row>
    <row r="38" spans="1:11">
      <c r="A38" s="348" t="s">
        <v>25</v>
      </c>
      <c r="B38" s="352">
        <v>188</v>
      </c>
      <c r="C38" s="350">
        <v>112</v>
      </c>
      <c r="D38" s="396">
        <f t="shared" si="0"/>
        <v>59.574468085106382</v>
      </c>
      <c r="E38" s="349">
        <v>123</v>
      </c>
      <c r="F38" s="350">
        <v>70</v>
      </c>
      <c r="G38" s="351">
        <f t="shared" si="1"/>
        <v>56.910569105691053</v>
      </c>
      <c r="H38" s="397">
        <f t="shared" si="2"/>
        <v>-65</v>
      </c>
      <c r="I38" s="398">
        <f t="shared" si="2"/>
        <v>-42</v>
      </c>
      <c r="J38" s="354">
        <f t="shared" si="3"/>
        <v>65.425531914893625</v>
      </c>
      <c r="K38" s="396">
        <f t="shared" si="3"/>
        <v>62.5</v>
      </c>
    </row>
    <row r="39" spans="1:11">
      <c r="A39" s="348" t="s">
        <v>8</v>
      </c>
      <c r="B39" s="352">
        <v>125</v>
      </c>
      <c r="C39" s="350">
        <v>78</v>
      </c>
      <c r="D39" s="396">
        <f t="shared" si="0"/>
        <v>62.4</v>
      </c>
      <c r="E39" s="349">
        <v>127</v>
      </c>
      <c r="F39" s="350">
        <v>77</v>
      </c>
      <c r="G39" s="351">
        <f t="shared" si="1"/>
        <v>60.629921259842526</v>
      </c>
      <c r="H39" s="397">
        <f t="shared" si="2"/>
        <v>2</v>
      </c>
      <c r="I39" s="398">
        <f t="shared" si="2"/>
        <v>-1</v>
      </c>
      <c r="J39" s="354">
        <f t="shared" si="3"/>
        <v>101.6</v>
      </c>
      <c r="K39" s="396">
        <f t="shared" si="3"/>
        <v>98.71794871794873</v>
      </c>
    </row>
    <row r="40" spans="1:11">
      <c r="A40" s="348" t="s">
        <v>9</v>
      </c>
      <c r="B40" s="352">
        <v>292</v>
      </c>
      <c r="C40" s="350">
        <v>178</v>
      </c>
      <c r="D40" s="396">
        <f t="shared" si="0"/>
        <v>60.958904109589042</v>
      </c>
      <c r="E40" s="349">
        <v>245</v>
      </c>
      <c r="F40" s="350">
        <v>147</v>
      </c>
      <c r="G40" s="351">
        <f t="shared" si="1"/>
        <v>60</v>
      </c>
      <c r="H40" s="397">
        <f t="shared" si="2"/>
        <v>-47</v>
      </c>
      <c r="I40" s="398">
        <f t="shared" si="2"/>
        <v>-31</v>
      </c>
      <c r="J40" s="354">
        <f t="shared" si="3"/>
        <v>83.904109589041099</v>
      </c>
      <c r="K40" s="396">
        <f t="shared" si="3"/>
        <v>82.584269662921344</v>
      </c>
    </row>
    <row r="41" spans="1:11">
      <c r="A41" s="348" t="s">
        <v>10</v>
      </c>
      <c r="B41" s="352">
        <v>202</v>
      </c>
      <c r="C41" s="350">
        <v>118</v>
      </c>
      <c r="D41" s="396">
        <f t="shared" si="0"/>
        <v>58.415841584158414</v>
      </c>
      <c r="E41" s="349">
        <v>191</v>
      </c>
      <c r="F41" s="350">
        <v>95</v>
      </c>
      <c r="G41" s="351">
        <f t="shared" si="1"/>
        <v>49.738219895287962</v>
      </c>
      <c r="H41" s="397">
        <f t="shared" ref="H41:I44" si="4">E41-B41</f>
        <v>-11</v>
      </c>
      <c r="I41" s="398">
        <f t="shared" si="4"/>
        <v>-23</v>
      </c>
      <c r="J41" s="354">
        <f t="shared" si="3"/>
        <v>94.554455445544548</v>
      </c>
      <c r="K41" s="396">
        <f t="shared" si="3"/>
        <v>80.508474576271183</v>
      </c>
    </row>
    <row r="42" spans="1:11" ht="13.5" thickBot="1">
      <c r="A42" s="364" t="s">
        <v>12</v>
      </c>
      <c r="B42" s="408">
        <v>161</v>
      </c>
      <c r="C42" s="409">
        <v>102</v>
      </c>
      <c r="D42" s="410">
        <f t="shared" si="0"/>
        <v>63.354037267080741</v>
      </c>
      <c r="E42" s="494">
        <v>133</v>
      </c>
      <c r="F42" s="350">
        <v>83</v>
      </c>
      <c r="G42" s="370">
        <f t="shared" si="1"/>
        <v>62.406015037593988</v>
      </c>
      <c r="H42" s="411">
        <f t="shared" si="4"/>
        <v>-28</v>
      </c>
      <c r="I42" s="412">
        <f t="shared" si="4"/>
        <v>-19</v>
      </c>
      <c r="J42" s="413">
        <f t="shared" si="3"/>
        <v>82.608695652173907</v>
      </c>
      <c r="K42" s="410">
        <f t="shared" si="3"/>
        <v>81.372549019607845</v>
      </c>
    </row>
    <row r="43" spans="1:11" ht="13.5" thickBot="1">
      <c r="A43" s="415" t="s">
        <v>223</v>
      </c>
      <c r="B43" s="375">
        <v>800</v>
      </c>
      <c r="C43" s="376">
        <v>501</v>
      </c>
      <c r="D43" s="377">
        <f t="shared" si="0"/>
        <v>62.625</v>
      </c>
      <c r="E43" s="492">
        <v>740</v>
      </c>
      <c r="F43" s="376">
        <v>444</v>
      </c>
      <c r="G43" s="496">
        <f t="shared" si="1"/>
        <v>60</v>
      </c>
      <c r="H43" s="386">
        <f t="shared" si="4"/>
        <v>-60</v>
      </c>
      <c r="I43" s="387">
        <f t="shared" si="4"/>
        <v>-57</v>
      </c>
      <c r="J43" s="388">
        <f t="shared" si="3"/>
        <v>92.5</v>
      </c>
      <c r="K43" s="377">
        <f t="shared" si="3"/>
        <v>88.622754491017957</v>
      </c>
    </row>
    <row r="44" spans="1:11" ht="13.5" thickBot="1">
      <c r="A44" s="422" t="s">
        <v>11</v>
      </c>
      <c r="B44" s="335">
        <v>800</v>
      </c>
      <c r="C44" s="500">
        <v>501</v>
      </c>
      <c r="D44" s="423">
        <f t="shared" si="0"/>
        <v>62.625</v>
      </c>
      <c r="E44" s="335">
        <v>740</v>
      </c>
      <c r="F44" s="500">
        <v>444</v>
      </c>
      <c r="G44" s="362">
        <f t="shared" si="1"/>
        <v>60</v>
      </c>
      <c r="H44" s="424">
        <f>F44-C44</f>
        <v>-57</v>
      </c>
      <c r="I44" s="425">
        <f t="shared" si="4"/>
        <v>-57</v>
      </c>
      <c r="J44" s="347">
        <f t="shared" si="3"/>
        <v>92.5</v>
      </c>
      <c r="K44" s="423">
        <f t="shared" si="3"/>
        <v>88.622754491017957</v>
      </c>
    </row>
    <row r="45" spans="1:11" ht="13.5" thickBot="1">
      <c r="A45" s="426" t="s">
        <v>168</v>
      </c>
      <c r="B45" s="495">
        <v>7861</v>
      </c>
      <c r="C45" s="518">
        <v>4558</v>
      </c>
      <c r="D45" s="427">
        <f t="shared" si="0"/>
        <v>57.982444981554515</v>
      </c>
      <c r="E45" s="495">
        <v>7015</v>
      </c>
      <c r="F45" s="376">
        <v>4192</v>
      </c>
      <c r="G45" s="499">
        <f t="shared" si="1"/>
        <v>59.757662152530287</v>
      </c>
      <c r="H45" s="428">
        <f>H43+H34+H27+H20+H10</f>
        <v>-846</v>
      </c>
      <c r="I45" s="429">
        <f>I43+I34+I27+I20+I10</f>
        <v>-366</v>
      </c>
      <c r="J45" s="430">
        <f>E45/B45*100</f>
        <v>89.238010431242841</v>
      </c>
      <c r="K45" s="427">
        <f>F45/C45*100</f>
        <v>91.970162351908741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2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37"/>
  <sheetViews>
    <sheetView showGridLines="0" workbookViewId="0">
      <selection activeCell="N12" sqref="N12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0.8554687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766" t="s">
        <v>224</v>
      </c>
      <c r="G1" s="766"/>
      <c r="H1" s="766"/>
      <c r="I1" s="766"/>
      <c r="J1" s="766"/>
    </row>
    <row r="2" spans="1:11" ht="18" customHeight="1">
      <c r="A2" s="766" t="s">
        <v>68</v>
      </c>
      <c r="B2" s="766"/>
      <c r="C2" s="766"/>
      <c r="D2" s="766"/>
      <c r="E2" s="766"/>
    </row>
    <row r="3" spans="1:11" ht="16.5" customHeight="1">
      <c r="A3" s="766" t="s">
        <v>361</v>
      </c>
      <c r="B3" s="766"/>
      <c r="C3" s="766"/>
      <c r="D3" s="766"/>
      <c r="E3" s="766"/>
    </row>
    <row r="4" spans="1:11" ht="13.5" thickBot="1"/>
    <row r="5" spans="1:11" ht="14.25" customHeight="1" thickTop="1">
      <c r="A5" s="783" t="s">
        <v>67</v>
      </c>
      <c r="B5" s="793" t="s">
        <v>32</v>
      </c>
      <c r="C5" s="796" t="s">
        <v>231</v>
      </c>
      <c r="D5" s="1045" t="s">
        <v>262</v>
      </c>
      <c r="E5" s="1048" t="s">
        <v>362</v>
      </c>
      <c r="F5" s="787" t="s">
        <v>225</v>
      </c>
      <c r="G5" s="1051"/>
      <c r="H5" s="1051"/>
      <c r="I5" s="1051"/>
      <c r="J5" s="788"/>
    </row>
    <row r="6" spans="1:11" ht="12.75" customHeight="1">
      <c r="A6" s="1041"/>
      <c r="B6" s="1043"/>
      <c r="C6" s="1044"/>
      <c r="D6" s="1046"/>
      <c r="E6" s="1049"/>
      <c r="F6" s="789"/>
      <c r="G6" s="774"/>
      <c r="H6" s="774"/>
      <c r="I6" s="774"/>
      <c r="J6" s="790"/>
    </row>
    <row r="7" spans="1:11">
      <c r="A7" s="1041"/>
      <c r="B7" s="1043"/>
      <c r="C7" s="1044"/>
      <c r="D7" s="1046"/>
      <c r="E7" s="1049"/>
      <c r="F7" s="789"/>
      <c r="G7" s="774"/>
      <c r="H7" s="774"/>
      <c r="I7" s="774"/>
      <c r="J7" s="790"/>
    </row>
    <row r="8" spans="1:11" ht="18" customHeight="1" thickBot="1">
      <c r="A8" s="1041"/>
      <c r="B8" s="1043"/>
      <c r="C8" s="1044"/>
      <c r="D8" s="1046"/>
      <c r="E8" s="1049"/>
      <c r="F8" s="791"/>
      <c r="G8" s="1052"/>
      <c r="H8" s="1052"/>
      <c r="I8" s="1052"/>
      <c r="J8" s="792"/>
    </row>
    <row r="9" spans="1:11" ht="26.25" customHeight="1" thickTop="1" thickBot="1">
      <c r="A9" s="1042"/>
      <c r="B9" s="431" t="s">
        <v>309</v>
      </c>
      <c r="C9" s="432" t="s">
        <v>312</v>
      </c>
      <c r="D9" s="1047"/>
      <c r="E9" s="1050"/>
      <c r="F9" s="117" t="s">
        <v>363</v>
      </c>
      <c r="G9" s="116"/>
      <c r="H9" s="116"/>
      <c r="I9" s="116"/>
      <c r="J9" s="114" t="s">
        <v>364</v>
      </c>
    </row>
    <row r="10" spans="1:11" ht="23.25" customHeight="1" thickTop="1" thickBot="1">
      <c r="A10" s="473" t="s">
        <v>64</v>
      </c>
      <c r="B10" s="469">
        <v>172720</v>
      </c>
      <c r="C10" s="470">
        <v>160510</v>
      </c>
      <c r="D10" s="469">
        <f>C10-B10</f>
        <v>-12210</v>
      </c>
      <c r="E10" s="471">
        <f>C10/B10*100</f>
        <v>92.930754979157015</v>
      </c>
      <c r="F10" s="475">
        <v>100</v>
      </c>
      <c r="G10" s="474"/>
      <c r="H10" s="474"/>
      <c r="I10" s="474"/>
      <c r="J10" s="471">
        <v>100</v>
      </c>
    </row>
    <row r="11" spans="1:11" ht="16.5" customHeight="1" thickTop="1">
      <c r="A11" s="433" t="s">
        <v>63</v>
      </c>
      <c r="B11" s="108">
        <v>85300</v>
      </c>
      <c r="C11" s="510">
        <v>79411</v>
      </c>
      <c r="D11" s="507">
        <f t="shared" ref="D11:D32" si="0">C11-B11</f>
        <v>-5889</v>
      </c>
      <c r="E11" s="434">
        <f t="shared" ref="E11:E32" si="1">C11/B11*100</f>
        <v>93.09613130128956</v>
      </c>
      <c r="F11" s="73">
        <f>B11/$B$10*100</f>
        <v>49.386289949050486</v>
      </c>
      <c r="G11" s="72"/>
      <c r="H11" s="72"/>
      <c r="I11" s="72"/>
      <c r="J11" s="70">
        <f>C11/$C$10*100</f>
        <v>49.474176063796648</v>
      </c>
      <c r="K11" s="43"/>
    </row>
    <row r="12" spans="1:11" ht="16.5" customHeight="1">
      <c r="A12" s="433" t="s">
        <v>62</v>
      </c>
      <c r="B12" s="62">
        <v>87420</v>
      </c>
      <c r="C12" s="61">
        <v>81099</v>
      </c>
      <c r="D12" s="508">
        <f t="shared" si="0"/>
        <v>-6321</v>
      </c>
      <c r="E12" s="435">
        <f t="shared" si="1"/>
        <v>92.769389155799587</v>
      </c>
      <c r="F12" s="73">
        <f t="shared" ref="F12:F20" si="2">B12/$B$10*100</f>
        <v>50.613710050949514</v>
      </c>
      <c r="G12" s="57"/>
      <c r="H12" s="57"/>
      <c r="I12" s="57"/>
      <c r="J12" s="70">
        <f t="shared" ref="J12:J20" si="3">C12/$C$10*100</f>
        <v>50.525823936203352</v>
      </c>
      <c r="K12" s="43"/>
    </row>
    <row r="13" spans="1:11" ht="15.75" customHeight="1">
      <c r="A13" s="433" t="s">
        <v>61</v>
      </c>
      <c r="B13" s="62">
        <v>150914</v>
      </c>
      <c r="C13" s="61">
        <v>140169</v>
      </c>
      <c r="D13" s="508">
        <f t="shared" si="0"/>
        <v>-10745</v>
      </c>
      <c r="E13" s="435">
        <f t="shared" si="1"/>
        <v>92.880050889910819</v>
      </c>
      <c r="F13" s="73">
        <f t="shared" si="2"/>
        <v>87.374942102825386</v>
      </c>
      <c r="G13" s="57"/>
      <c r="H13" s="57"/>
      <c r="I13" s="57"/>
      <c r="J13" s="70">
        <f t="shared" si="3"/>
        <v>87.327269329013774</v>
      </c>
      <c r="K13" s="43"/>
    </row>
    <row r="14" spans="1:11" ht="15.75" customHeight="1">
      <c r="A14" s="433" t="s">
        <v>60</v>
      </c>
      <c r="B14" s="62">
        <v>6634</v>
      </c>
      <c r="C14" s="61">
        <v>6791</v>
      </c>
      <c r="D14" s="508">
        <f t="shared" si="0"/>
        <v>157</v>
      </c>
      <c r="E14" s="435">
        <f t="shared" si="1"/>
        <v>102.36659632197768</v>
      </c>
      <c r="F14" s="73">
        <f t="shared" si="2"/>
        <v>3.840898564150069</v>
      </c>
      <c r="G14" s="57"/>
      <c r="H14" s="57"/>
      <c r="I14" s="57"/>
      <c r="J14" s="70">
        <f t="shared" si="3"/>
        <v>4.2308890411812348</v>
      </c>
      <c r="K14" s="43"/>
    </row>
    <row r="15" spans="1:11" ht="16.5" customHeight="1">
      <c r="A15" s="433" t="s">
        <v>59</v>
      </c>
      <c r="B15" s="62">
        <v>21806</v>
      </c>
      <c r="C15" s="61">
        <v>20341</v>
      </c>
      <c r="D15" s="508">
        <f t="shared" si="0"/>
        <v>-1465</v>
      </c>
      <c r="E15" s="435">
        <f t="shared" si="1"/>
        <v>93.281665596624791</v>
      </c>
      <c r="F15" s="73">
        <f t="shared" si="2"/>
        <v>12.625057897174619</v>
      </c>
      <c r="G15" s="57"/>
      <c r="H15" s="57"/>
      <c r="I15" s="57"/>
      <c r="J15" s="70">
        <f t="shared" si="3"/>
        <v>12.672730670986232</v>
      </c>
      <c r="K15" s="43"/>
    </row>
    <row r="16" spans="1:11" ht="16.5" customHeight="1">
      <c r="A16" s="436" t="s">
        <v>58</v>
      </c>
      <c r="B16" s="62">
        <v>33810</v>
      </c>
      <c r="C16" s="61">
        <v>25355</v>
      </c>
      <c r="D16" s="508">
        <f t="shared" si="0"/>
        <v>-8455</v>
      </c>
      <c r="E16" s="435">
        <f t="shared" si="1"/>
        <v>74.992605737947343</v>
      </c>
      <c r="F16" s="73">
        <f t="shared" si="2"/>
        <v>19.575034738304769</v>
      </c>
      <c r="G16" s="57"/>
      <c r="H16" s="57"/>
      <c r="I16" s="57"/>
      <c r="J16" s="70">
        <f t="shared" si="3"/>
        <v>15.796523581085289</v>
      </c>
      <c r="K16" s="43"/>
    </row>
    <row r="17" spans="1:11" ht="16.5" customHeight="1">
      <c r="A17" s="437" t="s">
        <v>57</v>
      </c>
      <c r="B17" s="62">
        <v>138910</v>
      </c>
      <c r="C17" s="61">
        <v>135155</v>
      </c>
      <c r="D17" s="508">
        <f t="shared" si="0"/>
        <v>-3755</v>
      </c>
      <c r="E17" s="435">
        <f t="shared" si="1"/>
        <v>97.296810884745526</v>
      </c>
      <c r="F17" s="73">
        <f t="shared" si="2"/>
        <v>80.42496526169522</v>
      </c>
      <c r="G17" s="57"/>
      <c r="H17" s="57"/>
      <c r="I17" s="57"/>
      <c r="J17" s="70">
        <f t="shared" si="3"/>
        <v>84.203476418914718</v>
      </c>
      <c r="K17" s="43"/>
    </row>
    <row r="18" spans="1:11" ht="15.75" customHeight="1">
      <c r="A18" s="433" t="s">
        <v>56</v>
      </c>
      <c r="B18" s="62">
        <v>61986</v>
      </c>
      <c r="C18" s="61">
        <v>58129</v>
      </c>
      <c r="D18" s="508">
        <f t="shared" si="0"/>
        <v>-3857</v>
      </c>
      <c r="E18" s="435">
        <f t="shared" si="1"/>
        <v>93.777627206143322</v>
      </c>
      <c r="F18" s="73">
        <f t="shared" si="2"/>
        <v>35.888142658638259</v>
      </c>
      <c r="G18" s="57"/>
      <c r="H18" s="57"/>
      <c r="I18" s="57"/>
      <c r="J18" s="70">
        <f t="shared" si="3"/>
        <v>36.215189084792229</v>
      </c>
      <c r="K18" s="43"/>
    </row>
    <row r="19" spans="1:11" ht="16.5" customHeight="1">
      <c r="A19" s="438" t="s">
        <v>55</v>
      </c>
      <c r="B19" s="439">
        <v>110734</v>
      </c>
      <c r="C19" s="440">
        <v>102381</v>
      </c>
      <c r="D19" s="509">
        <f t="shared" si="0"/>
        <v>-8353</v>
      </c>
      <c r="E19" s="441">
        <f t="shared" si="1"/>
        <v>92.456698033124425</v>
      </c>
      <c r="F19" s="501">
        <f t="shared" si="2"/>
        <v>64.111857341361741</v>
      </c>
      <c r="G19" s="94"/>
      <c r="H19" s="94"/>
      <c r="I19" s="94"/>
      <c r="J19" s="502">
        <f t="shared" si="3"/>
        <v>63.784810915207778</v>
      </c>
      <c r="K19" s="43"/>
    </row>
    <row r="20" spans="1:11" ht="24" customHeight="1">
      <c r="A20" s="118" t="s">
        <v>78</v>
      </c>
      <c r="B20" s="62">
        <v>7861</v>
      </c>
      <c r="C20" s="61">
        <v>7015</v>
      </c>
      <c r="D20" s="508">
        <f t="shared" si="0"/>
        <v>-846</v>
      </c>
      <c r="E20" s="435">
        <f t="shared" si="1"/>
        <v>89.238010431242841</v>
      </c>
      <c r="F20" s="58">
        <f t="shared" si="2"/>
        <v>4.55129689671144</v>
      </c>
      <c r="G20" s="57"/>
      <c r="H20" s="57"/>
      <c r="I20" s="57"/>
      <c r="J20" s="55">
        <f t="shared" si="3"/>
        <v>4.370444209083546</v>
      </c>
      <c r="K20" s="43"/>
    </row>
    <row r="21" spans="1:11" ht="25.5" customHeight="1" thickBot="1">
      <c r="A21" s="442" t="s">
        <v>53</v>
      </c>
      <c r="B21" s="51">
        <v>1891</v>
      </c>
      <c r="C21" s="50">
        <v>1627</v>
      </c>
      <c r="D21" s="508">
        <f>C21-B21</f>
        <v>-264</v>
      </c>
      <c r="E21" s="435">
        <f>C21/B21*100</f>
        <v>86.039132734003175</v>
      </c>
      <c r="F21" s="58">
        <f>B21/$B$10*100</f>
        <v>1.0948355720240852</v>
      </c>
      <c r="G21" s="57"/>
      <c r="H21" s="57"/>
      <c r="I21" s="57"/>
      <c r="J21" s="55">
        <f>C21/$C$10*100</f>
        <v>1.0136440097190205</v>
      </c>
      <c r="K21" s="43"/>
    </row>
    <row r="22" spans="1:11" ht="33.75" customHeight="1" thickTop="1" thickBot="1">
      <c r="A22" s="468" t="s">
        <v>226</v>
      </c>
      <c r="B22" s="469">
        <v>155872</v>
      </c>
      <c r="C22" s="470">
        <v>146442</v>
      </c>
      <c r="D22" s="469">
        <f t="shared" si="0"/>
        <v>-9430</v>
      </c>
      <c r="E22" s="471">
        <f t="shared" si="1"/>
        <v>93.950164237322937</v>
      </c>
      <c r="F22" s="475">
        <f t="shared" ref="F22:F32" si="4">B22/$B$10*100</f>
        <v>90.245484020379806</v>
      </c>
      <c r="G22" s="472"/>
      <c r="H22" s="472"/>
      <c r="I22" s="472"/>
      <c r="J22" s="471">
        <f t="shared" ref="J22:J32" si="5">C22/$C$10*100</f>
        <v>91.235437044420905</v>
      </c>
      <c r="K22" s="43"/>
    </row>
    <row r="23" spans="1:11" ht="17.25" customHeight="1" thickTop="1">
      <c r="A23" s="442" t="s">
        <v>54</v>
      </c>
      <c r="B23" s="108">
        <v>27716</v>
      </c>
      <c r="C23" s="510">
        <v>23822</v>
      </c>
      <c r="D23" s="507">
        <f t="shared" si="0"/>
        <v>-3894</v>
      </c>
      <c r="E23" s="434">
        <f t="shared" si="1"/>
        <v>85.95035358637611</v>
      </c>
      <c r="F23" s="73">
        <f t="shared" si="4"/>
        <v>16.046780917091247</v>
      </c>
      <c r="G23" s="72"/>
      <c r="H23" s="72"/>
      <c r="I23" s="72"/>
      <c r="J23" s="70">
        <f t="shared" si="5"/>
        <v>14.841442900753849</v>
      </c>
      <c r="K23" s="43"/>
    </row>
    <row r="24" spans="1:11" ht="16.5" customHeight="1">
      <c r="A24" s="443" t="s">
        <v>52</v>
      </c>
      <c r="B24" s="62">
        <v>47865</v>
      </c>
      <c r="C24" s="61">
        <v>47388</v>
      </c>
      <c r="D24" s="508">
        <f t="shared" si="0"/>
        <v>-477</v>
      </c>
      <c r="E24" s="435">
        <f t="shared" si="1"/>
        <v>99.003447195236603</v>
      </c>
      <c r="F24" s="58">
        <f t="shared" si="4"/>
        <v>27.712482630847614</v>
      </c>
      <c r="G24" s="57"/>
      <c r="H24" s="57"/>
      <c r="I24" s="57"/>
      <c r="J24" s="55">
        <f t="shared" si="5"/>
        <v>29.523394181047909</v>
      </c>
      <c r="K24" s="43"/>
    </row>
    <row r="25" spans="1:11" ht="15.75" customHeight="1">
      <c r="A25" s="443" t="s">
        <v>51</v>
      </c>
      <c r="B25" s="62">
        <v>53363</v>
      </c>
      <c r="C25" s="61">
        <v>50352</v>
      </c>
      <c r="D25" s="508">
        <f t="shared" si="0"/>
        <v>-3011</v>
      </c>
      <c r="E25" s="435">
        <f t="shared" si="1"/>
        <v>94.35751363304162</v>
      </c>
      <c r="F25" s="58">
        <f t="shared" si="4"/>
        <v>30.895669291338585</v>
      </c>
      <c r="G25" s="57"/>
      <c r="H25" s="57"/>
      <c r="I25" s="57"/>
      <c r="J25" s="55">
        <f t="shared" si="5"/>
        <v>31.370008099183849</v>
      </c>
      <c r="K25" s="43"/>
    </row>
    <row r="26" spans="1:11" ht="16.5" customHeight="1">
      <c r="A26" s="442" t="s">
        <v>50</v>
      </c>
      <c r="B26" s="62">
        <v>78716</v>
      </c>
      <c r="C26" s="61">
        <v>81866</v>
      </c>
      <c r="D26" s="508">
        <f t="shared" si="0"/>
        <v>3150</v>
      </c>
      <c r="E26" s="435">
        <f t="shared" si="1"/>
        <v>104.0017277300676</v>
      </c>
      <c r="F26" s="58">
        <f t="shared" si="4"/>
        <v>45.574339972209351</v>
      </c>
      <c r="G26" s="57"/>
      <c r="H26" s="57"/>
      <c r="I26" s="57"/>
      <c r="J26" s="55">
        <f t="shared" si="5"/>
        <v>51.003675783440286</v>
      </c>
      <c r="K26" s="43"/>
    </row>
    <row r="27" spans="1:11" ht="23.25" customHeight="1">
      <c r="A27" s="442" t="s">
        <v>49</v>
      </c>
      <c r="B27" s="62">
        <v>19926</v>
      </c>
      <c r="C27" s="61">
        <v>19776</v>
      </c>
      <c r="D27" s="508">
        <f t="shared" si="0"/>
        <v>-150</v>
      </c>
      <c r="E27" s="435">
        <f t="shared" si="1"/>
        <v>99.247214694369163</v>
      </c>
      <c r="F27" s="58">
        <f t="shared" si="4"/>
        <v>11.5365910143585</v>
      </c>
      <c r="G27" s="57"/>
      <c r="H27" s="57"/>
      <c r="I27" s="57"/>
      <c r="J27" s="55">
        <f t="shared" si="5"/>
        <v>12.320727680518347</v>
      </c>
      <c r="K27" s="43"/>
    </row>
    <row r="28" spans="1:11" ht="27.75" customHeight="1">
      <c r="A28" s="443" t="s">
        <v>48</v>
      </c>
      <c r="B28" s="62">
        <v>16720</v>
      </c>
      <c r="C28" s="61">
        <v>16781</v>
      </c>
      <c r="D28" s="508">
        <f t="shared" si="0"/>
        <v>61</v>
      </c>
      <c r="E28" s="435">
        <f t="shared" si="1"/>
        <v>100.36483253588517</v>
      </c>
      <c r="F28" s="58">
        <f t="shared" si="4"/>
        <v>9.6804075961093101</v>
      </c>
      <c r="G28" s="57"/>
      <c r="H28" s="57"/>
      <c r="I28" s="57"/>
      <c r="J28" s="55">
        <f t="shared" si="5"/>
        <v>10.454800323967355</v>
      </c>
      <c r="K28" s="43"/>
    </row>
    <row r="29" spans="1:11" ht="15" customHeight="1">
      <c r="A29" s="443" t="s">
        <v>47</v>
      </c>
      <c r="B29" s="62">
        <v>31517</v>
      </c>
      <c r="C29" s="61">
        <v>29012</v>
      </c>
      <c r="D29" s="508">
        <f t="shared" si="0"/>
        <v>-2505</v>
      </c>
      <c r="E29" s="435">
        <f t="shared" si="1"/>
        <v>92.051908493828734</v>
      </c>
      <c r="F29" s="58">
        <f t="shared" si="4"/>
        <v>18.247452524316813</v>
      </c>
      <c r="G29" s="57"/>
      <c r="H29" s="57"/>
      <c r="I29" s="57"/>
      <c r="J29" s="55">
        <f t="shared" si="5"/>
        <v>18.074886299919008</v>
      </c>
      <c r="K29" s="43"/>
    </row>
    <row r="30" spans="1:11" ht="17.25" customHeight="1">
      <c r="A30" s="443" t="s">
        <v>46</v>
      </c>
      <c r="B30" s="62">
        <v>102510</v>
      </c>
      <c r="C30" s="61">
        <v>94785</v>
      </c>
      <c r="D30" s="508">
        <f t="shared" si="0"/>
        <v>-7725</v>
      </c>
      <c r="E30" s="435">
        <f t="shared" si="1"/>
        <v>92.46414983904009</v>
      </c>
      <c r="F30" s="58">
        <f t="shared" si="4"/>
        <v>59.350393700787393</v>
      </c>
      <c r="G30" s="57"/>
      <c r="H30" s="57"/>
      <c r="I30" s="57"/>
      <c r="J30" s="55">
        <f t="shared" si="5"/>
        <v>59.052395489377609</v>
      </c>
      <c r="K30" s="43"/>
    </row>
    <row r="31" spans="1:11" ht="26.25" customHeight="1">
      <c r="A31" s="443" t="s">
        <v>45</v>
      </c>
      <c r="B31" s="62">
        <v>3928</v>
      </c>
      <c r="C31" s="61">
        <v>4089</v>
      </c>
      <c r="D31" s="508">
        <f t="shared" si="0"/>
        <v>161</v>
      </c>
      <c r="E31" s="435">
        <f t="shared" si="1"/>
        <v>104.09877800407332</v>
      </c>
      <c r="F31" s="58">
        <f t="shared" si="4"/>
        <v>2.274201018990273</v>
      </c>
      <c r="G31" s="57"/>
      <c r="H31" s="57"/>
      <c r="I31" s="57"/>
      <c r="J31" s="55">
        <f t="shared" si="5"/>
        <v>2.547504828359604</v>
      </c>
      <c r="K31" s="43"/>
    </row>
    <row r="32" spans="1:11" ht="15" customHeight="1" thickBot="1">
      <c r="A32" s="444" t="s">
        <v>44</v>
      </c>
      <c r="B32" s="51">
        <v>11680</v>
      </c>
      <c r="C32" s="50">
        <v>11557</v>
      </c>
      <c r="D32" s="511">
        <f t="shared" si="0"/>
        <v>-123</v>
      </c>
      <c r="E32" s="445">
        <f t="shared" si="1"/>
        <v>98.946917808219183</v>
      </c>
      <c r="F32" s="47">
        <f t="shared" si="4"/>
        <v>6.7623899953682258</v>
      </c>
      <c r="G32" s="46"/>
      <c r="H32" s="46"/>
      <c r="I32" s="46"/>
      <c r="J32" s="44">
        <f t="shared" si="5"/>
        <v>7.2001744439598783</v>
      </c>
      <c r="K32" s="43"/>
    </row>
    <row r="33" spans="1:2" ht="8.25" customHeight="1" thickTop="1"/>
    <row r="34" spans="1:2">
      <c r="A34" s="2" t="s">
        <v>38</v>
      </c>
      <c r="B34" s="2"/>
    </row>
    <row r="37" spans="1:2" ht="12" customHeight="1"/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workbookViewId="0">
      <selection activeCell="P9" sqref="P9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766" t="s">
        <v>42</v>
      </c>
      <c r="B2" s="766"/>
      <c r="C2" s="766"/>
      <c r="D2" s="766"/>
      <c r="E2" s="766"/>
      <c r="F2" s="766"/>
      <c r="G2" s="766"/>
      <c r="H2" s="766"/>
      <c r="I2" s="766"/>
    </row>
    <row r="3" spans="1:9" ht="16.5" customHeight="1">
      <c r="A3" s="766" t="s">
        <v>315</v>
      </c>
      <c r="B3" s="766"/>
      <c r="C3" s="766"/>
      <c r="D3" s="766"/>
      <c r="E3" s="766"/>
      <c r="F3" s="766"/>
      <c r="G3" s="766"/>
      <c r="H3" s="766"/>
      <c r="I3" s="766"/>
    </row>
    <row r="4" spans="1:9" ht="13.5" thickBot="1"/>
    <row r="5" spans="1:9" ht="13.5" thickBot="1">
      <c r="A5" s="767" t="s">
        <v>34</v>
      </c>
      <c r="B5" s="770">
        <v>2013</v>
      </c>
      <c r="C5" s="770"/>
      <c r="D5" s="770"/>
      <c r="E5" s="771"/>
      <c r="F5" s="770">
        <v>2014</v>
      </c>
      <c r="G5" s="770"/>
      <c r="H5" s="770"/>
      <c r="I5" s="771"/>
    </row>
    <row r="6" spans="1:9" ht="12.75" customHeight="1">
      <c r="A6" s="768"/>
      <c r="B6" s="772" t="s">
        <v>32</v>
      </c>
      <c r="C6" s="773"/>
      <c r="D6" s="38" t="s">
        <v>29</v>
      </c>
      <c r="E6" s="467" t="s">
        <v>31</v>
      </c>
      <c r="F6" s="772" t="s">
        <v>32</v>
      </c>
      <c r="G6" s="773"/>
      <c r="H6" s="38" t="s">
        <v>29</v>
      </c>
      <c r="I6" s="467" t="s">
        <v>31</v>
      </c>
    </row>
    <row r="7" spans="1:9">
      <c r="A7" s="768"/>
      <c r="B7" s="774"/>
      <c r="C7" s="775"/>
      <c r="D7" s="39" t="s">
        <v>30</v>
      </c>
      <c r="E7" s="520" t="s">
        <v>310</v>
      </c>
      <c r="F7" s="774"/>
      <c r="G7" s="775"/>
      <c r="H7" s="39" t="s">
        <v>30</v>
      </c>
      <c r="I7" s="520" t="s">
        <v>310</v>
      </c>
    </row>
    <row r="8" spans="1:9" ht="13.5" thickBot="1">
      <c r="A8" s="768"/>
      <c r="B8" s="776"/>
      <c r="C8" s="777"/>
      <c r="D8" s="39" t="s">
        <v>0</v>
      </c>
      <c r="E8" s="467" t="s">
        <v>228</v>
      </c>
      <c r="F8" s="776"/>
      <c r="G8" s="777"/>
      <c r="H8" s="39" t="s">
        <v>0</v>
      </c>
      <c r="I8" s="467" t="s">
        <v>255</v>
      </c>
    </row>
    <row r="9" spans="1:9" ht="23.25" thickBot="1">
      <c r="A9" s="769"/>
      <c r="B9" s="579" t="s">
        <v>253</v>
      </c>
      <c r="C9" s="520" t="s">
        <v>309</v>
      </c>
      <c r="D9" s="39" t="s">
        <v>308</v>
      </c>
      <c r="E9" s="520" t="s">
        <v>311</v>
      </c>
      <c r="F9" s="520" t="s">
        <v>254</v>
      </c>
      <c r="G9" s="520" t="s">
        <v>312</v>
      </c>
      <c r="H9" s="39" t="s">
        <v>313</v>
      </c>
      <c r="I9" s="520" t="s">
        <v>314</v>
      </c>
    </row>
    <row r="10" spans="1:9" ht="13.5" thickBot="1">
      <c r="A10" s="18" t="s">
        <v>39</v>
      </c>
      <c r="B10" s="28">
        <v>39600</v>
      </c>
      <c r="C10" s="7">
        <v>40236</v>
      </c>
      <c r="D10" s="40">
        <f>SUM(D11:D19)</f>
        <v>636</v>
      </c>
      <c r="E10" s="13">
        <f t="shared" ref="E10:E32" si="0">C10/B10*100</f>
        <v>101.60606060606061</v>
      </c>
      <c r="F10" s="8">
        <v>37254</v>
      </c>
      <c r="G10" s="8">
        <v>37075</v>
      </c>
      <c r="H10" s="28">
        <f t="shared" ref="H10:H32" si="1">G10-F10</f>
        <v>-179</v>
      </c>
      <c r="I10" s="13">
        <f t="shared" ref="I10:I32" si="2">G10/F10*100</f>
        <v>99.519514682987065</v>
      </c>
    </row>
    <row r="11" spans="1:9">
      <c r="A11" s="19" t="s">
        <v>14</v>
      </c>
      <c r="B11" s="29">
        <v>4815</v>
      </c>
      <c r="C11" s="35">
        <v>4878</v>
      </c>
      <c r="D11" s="37">
        <f t="shared" ref="D11:D32" si="3">C11-B11</f>
        <v>63</v>
      </c>
      <c r="E11" s="14">
        <f t="shared" si="0"/>
        <v>101.30841121495327</v>
      </c>
      <c r="F11" s="3">
        <v>4272</v>
      </c>
      <c r="G11" s="3">
        <v>4311</v>
      </c>
      <c r="H11" s="29">
        <f t="shared" si="1"/>
        <v>39</v>
      </c>
      <c r="I11" s="14">
        <f t="shared" si="2"/>
        <v>100.9129213483146</v>
      </c>
    </row>
    <row r="12" spans="1:9">
      <c r="A12" s="20" t="s">
        <v>17</v>
      </c>
      <c r="B12" s="30">
        <v>4754</v>
      </c>
      <c r="C12" s="36">
        <v>4775</v>
      </c>
      <c r="D12" s="30">
        <f t="shared" si="3"/>
        <v>21</v>
      </c>
      <c r="E12" s="15">
        <f t="shared" si="0"/>
        <v>100.44173327724022</v>
      </c>
      <c r="F12" s="4">
        <v>4422</v>
      </c>
      <c r="G12" s="4">
        <v>4406</v>
      </c>
      <c r="H12" s="30">
        <f t="shared" si="1"/>
        <v>-16</v>
      </c>
      <c r="I12" s="15">
        <f t="shared" si="2"/>
        <v>99.638172772501136</v>
      </c>
    </row>
    <row r="13" spans="1:9">
      <c r="A13" s="21" t="s">
        <v>2</v>
      </c>
      <c r="B13" s="30">
        <v>3849</v>
      </c>
      <c r="C13" s="36">
        <v>3889</v>
      </c>
      <c r="D13" s="30">
        <f t="shared" si="3"/>
        <v>40</v>
      </c>
      <c r="E13" s="15">
        <f t="shared" si="0"/>
        <v>101.03923096908287</v>
      </c>
      <c r="F13" s="4">
        <v>3489</v>
      </c>
      <c r="G13" s="4">
        <v>3463</v>
      </c>
      <c r="H13" s="30">
        <f t="shared" si="1"/>
        <v>-26</v>
      </c>
      <c r="I13" s="15">
        <f t="shared" si="2"/>
        <v>99.254800802522212</v>
      </c>
    </row>
    <row r="14" spans="1:9">
      <c r="A14" s="21" t="s">
        <v>18</v>
      </c>
      <c r="B14" s="29">
        <v>4213</v>
      </c>
      <c r="C14" s="35">
        <v>4187</v>
      </c>
      <c r="D14" s="30">
        <f t="shared" si="3"/>
        <v>-26</v>
      </c>
      <c r="E14" s="14">
        <f t="shared" si="0"/>
        <v>99.382862568241165</v>
      </c>
      <c r="F14" s="3">
        <v>3906</v>
      </c>
      <c r="G14" s="3">
        <v>3913</v>
      </c>
      <c r="H14" s="29">
        <f t="shared" si="1"/>
        <v>7</v>
      </c>
      <c r="I14" s="14">
        <f t="shared" si="2"/>
        <v>100.17921146953405</v>
      </c>
    </row>
    <row r="15" spans="1:9">
      <c r="A15" s="20" t="s">
        <v>19</v>
      </c>
      <c r="B15" s="30">
        <v>3684</v>
      </c>
      <c r="C15" s="36">
        <v>3786</v>
      </c>
      <c r="D15" s="30">
        <f t="shared" si="3"/>
        <v>102</v>
      </c>
      <c r="E15" s="15">
        <f t="shared" si="0"/>
        <v>102.76872964169381</v>
      </c>
      <c r="F15" s="4">
        <v>3347</v>
      </c>
      <c r="G15" s="4">
        <v>3345</v>
      </c>
      <c r="H15" s="30">
        <f t="shared" si="1"/>
        <v>-2</v>
      </c>
      <c r="I15" s="15">
        <f t="shared" si="2"/>
        <v>99.940244995518384</v>
      </c>
    </row>
    <row r="16" spans="1:9">
      <c r="A16" s="20" t="s">
        <v>22</v>
      </c>
      <c r="B16" s="30">
        <v>4625</v>
      </c>
      <c r="C16" s="36">
        <v>4698</v>
      </c>
      <c r="D16" s="30">
        <f t="shared" si="3"/>
        <v>73</v>
      </c>
      <c r="E16" s="15">
        <f t="shared" si="0"/>
        <v>101.57837837837837</v>
      </c>
      <c r="F16" s="4">
        <v>4254</v>
      </c>
      <c r="G16" s="4">
        <v>4151</v>
      </c>
      <c r="H16" s="30">
        <f t="shared" si="1"/>
        <v>-103</v>
      </c>
      <c r="I16" s="15">
        <f t="shared" si="2"/>
        <v>97.578749412317819</v>
      </c>
    </row>
    <row r="17" spans="1:9">
      <c r="A17" s="20" t="s">
        <v>23</v>
      </c>
      <c r="B17" s="30">
        <v>4169</v>
      </c>
      <c r="C17" s="36">
        <v>4232</v>
      </c>
      <c r="D17" s="30">
        <f t="shared" si="3"/>
        <v>63</v>
      </c>
      <c r="E17" s="15">
        <f t="shared" si="0"/>
        <v>101.51115375389782</v>
      </c>
      <c r="F17" s="4">
        <v>4105</v>
      </c>
      <c r="G17" s="4">
        <v>4070</v>
      </c>
      <c r="H17" s="30">
        <f t="shared" si="1"/>
        <v>-35</v>
      </c>
      <c r="I17" s="15">
        <f t="shared" si="2"/>
        <v>99.14738124238734</v>
      </c>
    </row>
    <row r="18" spans="1:9">
      <c r="A18" s="20" t="s">
        <v>13</v>
      </c>
      <c r="B18" s="30">
        <v>4927</v>
      </c>
      <c r="C18" s="36">
        <v>5242</v>
      </c>
      <c r="D18" s="30">
        <f t="shared" si="3"/>
        <v>315</v>
      </c>
      <c r="E18" s="15">
        <f t="shared" si="0"/>
        <v>106.3933428049523</v>
      </c>
      <c r="F18" s="4">
        <v>4871</v>
      </c>
      <c r="G18" s="4">
        <v>4931</v>
      </c>
      <c r="H18" s="30">
        <f t="shared" si="1"/>
        <v>60</v>
      </c>
      <c r="I18" s="15">
        <f t="shared" si="2"/>
        <v>101.23177992198727</v>
      </c>
    </row>
    <row r="19" spans="1:9" ht="13.5" thickBot="1">
      <c r="A19" s="22" t="s">
        <v>28</v>
      </c>
      <c r="B19" s="29">
        <v>4564</v>
      </c>
      <c r="C19" s="35">
        <v>4549</v>
      </c>
      <c r="D19" s="32">
        <f t="shared" si="3"/>
        <v>-15</v>
      </c>
      <c r="E19" s="14">
        <f t="shared" si="0"/>
        <v>99.671340929009645</v>
      </c>
      <c r="F19" s="3">
        <v>4588</v>
      </c>
      <c r="G19" s="3">
        <v>4485</v>
      </c>
      <c r="H19" s="29">
        <f t="shared" si="1"/>
        <v>-103</v>
      </c>
      <c r="I19" s="14">
        <f t="shared" si="2"/>
        <v>97.755013077593716</v>
      </c>
    </row>
    <row r="20" spans="1:9" ht="13.5" thickBot="1">
      <c r="A20" s="23" t="s">
        <v>40</v>
      </c>
      <c r="B20" s="31">
        <v>26391</v>
      </c>
      <c r="C20" s="9">
        <v>26880</v>
      </c>
      <c r="D20" s="41">
        <f t="shared" si="3"/>
        <v>489</v>
      </c>
      <c r="E20" s="16">
        <f t="shared" si="0"/>
        <v>101.852904399227</v>
      </c>
      <c r="F20" s="10">
        <v>25559</v>
      </c>
      <c r="G20" s="10">
        <v>25405</v>
      </c>
      <c r="H20" s="31">
        <f t="shared" si="1"/>
        <v>-154</v>
      </c>
      <c r="I20" s="16">
        <f t="shared" si="2"/>
        <v>99.397472514574119</v>
      </c>
    </row>
    <row r="21" spans="1:9">
      <c r="A21" s="19" t="s">
        <v>1</v>
      </c>
      <c r="B21" s="29">
        <v>5183</v>
      </c>
      <c r="C21" s="3">
        <v>5418</v>
      </c>
      <c r="D21" s="29">
        <f t="shared" si="3"/>
        <v>235</v>
      </c>
      <c r="E21" s="14">
        <f t="shared" si="0"/>
        <v>104.53405363688984</v>
      </c>
      <c r="F21" s="3">
        <v>4773</v>
      </c>
      <c r="G21" s="3">
        <v>4888</v>
      </c>
      <c r="H21" s="29">
        <f t="shared" si="1"/>
        <v>115</v>
      </c>
      <c r="I21" s="14">
        <f t="shared" si="2"/>
        <v>102.40938613031636</v>
      </c>
    </row>
    <row r="22" spans="1:9">
      <c r="A22" s="20" t="s">
        <v>16</v>
      </c>
      <c r="B22" s="30">
        <v>3660</v>
      </c>
      <c r="C22" s="4">
        <v>3727</v>
      </c>
      <c r="D22" s="30">
        <f t="shared" si="3"/>
        <v>67</v>
      </c>
      <c r="E22" s="15">
        <f t="shared" si="0"/>
        <v>101.83060109289616</v>
      </c>
      <c r="F22" s="4">
        <v>3572</v>
      </c>
      <c r="G22" s="4">
        <v>3497</v>
      </c>
      <c r="H22" s="30">
        <f t="shared" si="1"/>
        <v>-75</v>
      </c>
      <c r="I22" s="15">
        <f t="shared" si="2"/>
        <v>97.900335946248589</v>
      </c>
    </row>
    <row r="23" spans="1:9">
      <c r="A23" s="21" t="s">
        <v>3</v>
      </c>
      <c r="B23" s="30">
        <v>5470</v>
      </c>
      <c r="C23" s="4">
        <v>5591</v>
      </c>
      <c r="D23" s="30">
        <f t="shared" si="3"/>
        <v>121</v>
      </c>
      <c r="E23" s="15">
        <f t="shared" si="0"/>
        <v>102.21206581352833</v>
      </c>
      <c r="F23" s="4">
        <v>5295</v>
      </c>
      <c r="G23" s="4">
        <v>5211</v>
      </c>
      <c r="H23" s="30">
        <f t="shared" si="1"/>
        <v>-84</v>
      </c>
      <c r="I23" s="15">
        <f t="shared" si="2"/>
        <v>98.413597733711043</v>
      </c>
    </row>
    <row r="24" spans="1:9">
      <c r="A24" s="24" t="s">
        <v>21</v>
      </c>
      <c r="B24" s="29">
        <v>3978</v>
      </c>
      <c r="C24" s="3">
        <v>4041</v>
      </c>
      <c r="D24" s="30">
        <f t="shared" si="3"/>
        <v>63</v>
      </c>
      <c r="E24" s="14">
        <f t="shared" si="0"/>
        <v>101.58371040723981</v>
      </c>
      <c r="F24" s="3">
        <v>3894</v>
      </c>
      <c r="G24" s="3">
        <v>3828</v>
      </c>
      <c r="H24" s="29">
        <f t="shared" si="1"/>
        <v>-66</v>
      </c>
      <c r="I24" s="14">
        <f t="shared" si="2"/>
        <v>98.305084745762713</v>
      </c>
    </row>
    <row r="25" spans="1:9">
      <c r="A25" s="20" t="s">
        <v>4</v>
      </c>
      <c r="B25" s="30">
        <v>4516</v>
      </c>
      <c r="C25" s="4">
        <v>4574</v>
      </c>
      <c r="D25" s="30">
        <f t="shared" si="3"/>
        <v>58</v>
      </c>
      <c r="E25" s="15">
        <f t="shared" si="0"/>
        <v>101.2843224092117</v>
      </c>
      <c r="F25" s="4">
        <v>4492</v>
      </c>
      <c r="G25" s="4">
        <v>4447</v>
      </c>
      <c r="H25" s="30">
        <f t="shared" si="1"/>
        <v>-45</v>
      </c>
      <c r="I25" s="15">
        <f t="shared" si="2"/>
        <v>98.998219056099728</v>
      </c>
    </row>
    <row r="26" spans="1:9" ht="13.5" thickBot="1">
      <c r="A26" s="25" t="s">
        <v>7</v>
      </c>
      <c r="B26" s="32">
        <v>3584</v>
      </c>
      <c r="C26" s="6">
        <v>3529</v>
      </c>
      <c r="D26" s="32">
        <f t="shared" si="3"/>
        <v>-55</v>
      </c>
      <c r="E26" s="17">
        <f t="shared" si="0"/>
        <v>98.465401785714292</v>
      </c>
      <c r="F26" s="6">
        <v>3533</v>
      </c>
      <c r="G26" s="6">
        <v>3534</v>
      </c>
      <c r="H26" s="32">
        <f t="shared" si="1"/>
        <v>1</v>
      </c>
      <c r="I26" s="17">
        <f t="shared" si="2"/>
        <v>100.02830455703369</v>
      </c>
    </row>
    <row r="27" spans="1:9" ht="13.5" thickBot="1">
      <c r="A27" s="26" t="s">
        <v>41</v>
      </c>
      <c r="B27" s="33">
        <v>51957</v>
      </c>
      <c r="C27" s="11">
        <v>53605</v>
      </c>
      <c r="D27" s="31">
        <f t="shared" si="3"/>
        <v>1648</v>
      </c>
      <c r="E27" s="16">
        <f t="shared" si="0"/>
        <v>103.17185364820909</v>
      </c>
      <c r="F27" s="12">
        <v>49406</v>
      </c>
      <c r="G27" s="12">
        <v>49165</v>
      </c>
      <c r="H27" s="31">
        <f t="shared" si="1"/>
        <v>-241</v>
      </c>
      <c r="I27" s="16">
        <f t="shared" si="2"/>
        <v>99.512204995344703</v>
      </c>
    </row>
    <row r="28" spans="1:9">
      <c r="A28" s="20" t="s">
        <v>15</v>
      </c>
      <c r="B28" s="30">
        <v>7007</v>
      </c>
      <c r="C28" s="4">
        <v>7262</v>
      </c>
      <c r="D28" s="30">
        <f t="shared" si="3"/>
        <v>255</v>
      </c>
      <c r="E28" s="15">
        <f t="shared" si="0"/>
        <v>103.6392179249322</v>
      </c>
      <c r="F28" s="4">
        <v>6640</v>
      </c>
      <c r="G28" s="4">
        <v>6583</v>
      </c>
      <c r="H28" s="30">
        <f t="shared" si="1"/>
        <v>-57</v>
      </c>
      <c r="I28" s="15">
        <f t="shared" si="2"/>
        <v>99.141566265060248</v>
      </c>
    </row>
    <row r="29" spans="1:9">
      <c r="A29" s="20" t="s">
        <v>20</v>
      </c>
      <c r="B29" s="30">
        <v>15783</v>
      </c>
      <c r="C29" s="4">
        <v>16283</v>
      </c>
      <c r="D29" s="30">
        <f t="shared" si="3"/>
        <v>500</v>
      </c>
      <c r="E29" s="15">
        <f t="shared" si="0"/>
        <v>103.16796553253499</v>
      </c>
      <c r="F29" s="4">
        <v>15609</v>
      </c>
      <c r="G29" s="4">
        <v>15546</v>
      </c>
      <c r="H29" s="30">
        <f t="shared" si="1"/>
        <v>-63</v>
      </c>
      <c r="I29" s="15">
        <f t="shared" si="2"/>
        <v>99.596386699980783</v>
      </c>
    </row>
    <row r="30" spans="1:9">
      <c r="A30" s="19" t="s">
        <v>26</v>
      </c>
      <c r="B30" s="29">
        <v>9911</v>
      </c>
      <c r="C30" s="3">
        <v>10238</v>
      </c>
      <c r="D30" s="29">
        <f t="shared" si="3"/>
        <v>327</v>
      </c>
      <c r="E30" s="14">
        <f t="shared" si="0"/>
        <v>103.2993643426496</v>
      </c>
      <c r="F30" s="3">
        <v>8984</v>
      </c>
      <c r="G30" s="3">
        <v>8788</v>
      </c>
      <c r="H30" s="29">
        <f t="shared" si="1"/>
        <v>-196</v>
      </c>
      <c r="I30" s="14">
        <f t="shared" si="2"/>
        <v>97.818343722172756</v>
      </c>
    </row>
    <row r="31" spans="1:9">
      <c r="A31" s="21" t="s">
        <v>232</v>
      </c>
      <c r="B31" s="30">
        <v>4737</v>
      </c>
      <c r="C31" s="4">
        <v>4838</v>
      </c>
      <c r="D31" s="30">
        <f t="shared" si="3"/>
        <v>101</v>
      </c>
      <c r="E31" s="15">
        <f t="shared" si="0"/>
        <v>102.13215115051722</v>
      </c>
      <c r="F31" s="4">
        <v>4531</v>
      </c>
      <c r="G31" s="4">
        <v>4524</v>
      </c>
      <c r="H31" s="30">
        <f t="shared" si="1"/>
        <v>-7</v>
      </c>
      <c r="I31" s="15">
        <f t="shared" si="2"/>
        <v>99.845508717722353</v>
      </c>
    </row>
    <row r="32" spans="1:9">
      <c r="A32" s="21" t="s">
        <v>233</v>
      </c>
      <c r="B32" s="30">
        <v>8533</v>
      </c>
      <c r="C32" s="4">
        <v>8715</v>
      </c>
      <c r="D32" s="30">
        <f t="shared" si="3"/>
        <v>182</v>
      </c>
      <c r="E32" s="15">
        <f t="shared" si="0"/>
        <v>102.13289581624284</v>
      </c>
      <c r="F32" s="4">
        <v>7986</v>
      </c>
      <c r="G32" s="4">
        <v>7893</v>
      </c>
      <c r="H32" s="30">
        <f t="shared" si="1"/>
        <v>-93</v>
      </c>
      <c r="I32" s="15">
        <f t="shared" si="2"/>
        <v>98.835462058602559</v>
      </c>
    </row>
    <row r="33" spans="1:9" ht="13.5" thickBot="1">
      <c r="A33" s="19" t="s">
        <v>27</v>
      </c>
      <c r="B33" s="29">
        <v>5986</v>
      </c>
      <c r="C33" s="3">
        <v>6269</v>
      </c>
      <c r="D33" s="29">
        <f t="shared" ref="D33:D44" si="4">C33-B33</f>
        <v>283</v>
      </c>
      <c r="E33" s="14">
        <f t="shared" ref="E33:E45" si="5">C33/B33*100</f>
        <v>104.72769796191113</v>
      </c>
      <c r="F33" s="3">
        <v>5656</v>
      </c>
      <c r="G33" s="3">
        <v>5831</v>
      </c>
      <c r="H33" s="29">
        <f t="shared" ref="H33:H44" si="6">G33-F33</f>
        <v>175</v>
      </c>
      <c r="I33" s="14">
        <f t="shared" ref="I33:I45" si="7">G33/F33*100</f>
        <v>103.09405940594058</v>
      </c>
    </row>
    <row r="34" spans="1:9" ht="13.5" thickBot="1">
      <c r="A34" s="23" t="s">
        <v>35</v>
      </c>
      <c r="B34" s="31">
        <v>31094</v>
      </c>
      <c r="C34" s="9">
        <v>31623</v>
      </c>
      <c r="D34" s="31">
        <f t="shared" si="4"/>
        <v>529</v>
      </c>
      <c r="E34" s="16">
        <f t="shared" si="5"/>
        <v>101.70129285392679</v>
      </c>
      <c r="F34" s="10">
        <v>30245</v>
      </c>
      <c r="G34" s="10">
        <v>30109</v>
      </c>
      <c r="H34" s="31">
        <f t="shared" si="6"/>
        <v>-136</v>
      </c>
      <c r="I34" s="16">
        <f t="shared" si="7"/>
        <v>99.550338898991569</v>
      </c>
    </row>
    <row r="35" spans="1:9">
      <c r="A35" s="19" t="s">
        <v>5</v>
      </c>
      <c r="B35" s="29">
        <v>2573</v>
      </c>
      <c r="C35" s="3">
        <v>2587</v>
      </c>
      <c r="D35" s="29">
        <f t="shared" si="4"/>
        <v>14</v>
      </c>
      <c r="E35" s="14">
        <f t="shared" si="5"/>
        <v>100.54411193159736</v>
      </c>
      <c r="F35" s="3">
        <v>2530</v>
      </c>
      <c r="G35" s="3">
        <v>2553</v>
      </c>
      <c r="H35" s="29">
        <f t="shared" si="6"/>
        <v>23</v>
      </c>
      <c r="I35" s="14">
        <f t="shared" si="7"/>
        <v>100.90909090909091</v>
      </c>
    </row>
    <row r="36" spans="1:9">
      <c r="A36" s="20" t="s">
        <v>24</v>
      </c>
      <c r="B36" s="30">
        <v>6528</v>
      </c>
      <c r="C36" s="4">
        <v>6652</v>
      </c>
      <c r="D36" s="30">
        <f t="shared" si="4"/>
        <v>124</v>
      </c>
      <c r="E36" s="15">
        <f t="shared" si="5"/>
        <v>101.89950980392157</v>
      </c>
      <c r="F36" s="4">
        <v>6230</v>
      </c>
      <c r="G36" s="4">
        <v>6284</v>
      </c>
      <c r="H36" s="30">
        <f t="shared" si="6"/>
        <v>54</v>
      </c>
      <c r="I36" s="15">
        <f t="shared" si="7"/>
        <v>100.86677367576245</v>
      </c>
    </row>
    <row r="37" spans="1:9">
      <c r="A37" s="19" t="s">
        <v>6</v>
      </c>
      <c r="B37" s="29">
        <v>4207</v>
      </c>
      <c r="C37" s="3">
        <v>4226</v>
      </c>
      <c r="D37" s="29">
        <f t="shared" si="4"/>
        <v>19</v>
      </c>
      <c r="E37" s="14">
        <f t="shared" si="5"/>
        <v>100.45162823864986</v>
      </c>
      <c r="F37" s="3">
        <v>4662</v>
      </c>
      <c r="G37" s="3">
        <v>4599</v>
      </c>
      <c r="H37" s="29">
        <f t="shared" si="6"/>
        <v>-63</v>
      </c>
      <c r="I37" s="14">
        <f t="shared" si="7"/>
        <v>98.648648648648646</v>
      </c>
    </row>
    <row r="38" spans="1:9">
      <c r="A38" s="20" t="s">
        <v>25</v>
      </c>
      <c r="B38" s="30">
        <v>3041</v>
      </c>
      <c r="C38" s="4">
        <v>3189</v>
      </c>
      <c r="D38" s="30">
        <f t="shared" si="4"/>
        <v>148</v>
      </c>
      <c r="E38" s="15">
        <f t="shared" si="5"/>
        <v>104.86682012495889</v>
      </c>
      <c r="F38" s="4">
        <v>2884</v>
      </c>
      <c r="G38" s="4">
        <v>2804</v>
      </c>
      <c r="H38" s="30">
        <f t="shared" si="6"/>
        <v>-80</v>
      </c>
      <c r="I38" s="15">
        <f t="shared" si="7"/>
        <v>97.226074895977803</v>
      </c>
    </row>
    <row r="39" spans="1:9">
      <c r="A39" s="20" t="s">
        <v>8</v>
      </c>
      <c r="B39" s="30">
        <v>2810</v>
      </c>
      <c r="C39" s="4">
        <v>2850</v>
      </c>
      <c r="D39" s="30">
        <f t="shared" si="4"/>
        <v>40</v>
      </c>
      <c r="E39" s="15">
        <f t="shared" si="5"/>
        <v>101.42348754448398</v>
      </c>
      <c r="F39" s="4">
        <v>2630</v>
      </c>
      <c r="G39" s="4">
        <v>2669</v>
      </c>
      <c r="H39" s="30">
        <f t="shared" si="6"/>
        <v>39</v>
      </c>
      <c r="I39" s="15">
        <f t="shared" si="7"/>
        <v>101.4828897338403</v>
      </c>
    </row>
    <row r="40" spans="1:9">
      <c r="A40" s="20" t="s">
        <v>9</v>
      </c>
      <c r="B40" s="30">
        <v>4453</v>
      </c>
      <c r="C40" s="4">
        <v>4533</v>
      </c>
      <c r="D40" s="30">
        <f t="shared" si="4"/>
        <v>80</v>
      </c>
      <c r="E40" s="15">
        <f t="shared" si="5"/>
        <v>101.79654165730967</v>
      </c>
      <c r="F40" s="4">
        <v>4296</v>
      </c>
      <c r="G40" s="4">
        <v>4209</v>
      </c>
      <c r="H40" s="30">
        <f t="shared" si="6"/>
        <v>-87</v>
      </c>
      <c r="I40" s="15">
        <f t="shared" si="7"/>
        <v>97.97486033519553</v>
      </c>
    </row>
    <row r="41" spans="1:9">
      <c r="A41" s="20" t="s">
        <v>10</v>
      </c>
      <c r="B41" s="30">
        <v>4007</v>
      </c>
      <c r="C41" s="4">
        <v>4067</v>
      </c>
      <c r="D41" s="30">
        <f t="shared" si="4"/>
        <v>60</v>
      </c>
      <c r="E41" s="15">
        <f t="shared" si="5"/>
        <v>101.49737958572499</v>
      </c>
      <c r="F41" s="4">
        <v>3861</v>
      </c>
      <c r="G41" s="4">
        <v>3838</v>
      </c>
      <c r="H41" s="30">
        <f t="shared" si="6"/>
        <v>-23</v>
      </c>
      <c r="I41" s="15">
        <f t="shared" si="7"/>
        <v>99.404299404299394</v>
      </c>
    </row>
    <row r="42" spans="1:9" ht="13.5" thickBot="1">
      <c r="A42" s="27" t="s">
        <v>12</v>
      </c>
      <c r="B42" s="29">
        <v>3475</v>
      </c>
      <c r="C42" s="3">
        <v>3519</v>
      </c>
      <c r="D42" s="29">
        <f t="shared" si="4"/>
        <v>44</v>
      </c>
      <c r="E42" s="14">
        <f t="shared" si="5"/>
        <v>101.2661870503597</v>
      </c>
      <c r="F42" s="3">
        <v>3152</v>
      </c>
      <c r="G42" s="3">
        <v>3153</v>
      </c>
      <c r="H42" s="29">
        <f t="shared" si="6"/>
        <v>1</v>
      </c>
      <c r="I42" s="14">
        <f t="shared" si="7"/>
        <v>100.03172588832487</v>
      </c>
    </row>
    <row r="43" spans="1:9" ht="13.5" thickBot="1">
      <c r="A43" s="23" t="s">
        <v>36</v>
      </c>
      <c r="B43" s="31">
        <v>19961</v>
      </c>
      <c r="C43" s="9">
        <v>20376</v>
      </c>
      <c r="D43" s="31">
        <f t="shared" si="4"/>
        <v>415</v>
      </c>
      <c r="E43" s="16">
        <f t="shared" si="5"/>
        <v>102.07905415560343</v>
      </c>
      <c r="F43" s="10">
        <v>18781</v>
      </c>
      <c r="G43" s="10">
        <v>18756</v>
      </c>
      <c r="H43" s="31">
        <f t="shared" si="6"/>
        <v>-25</v>
      </c>
      <c r="I43" s="16">
        <f t="shared" si="7"/>
        <v>99.86688674724455</v>
      </c>
    </row>
    <row r="44" spans="1:9" ht="14.25" customHeight="1" thickBot="1">
      <c r="A44" s="27" t="s">
        <v>11</v>
      </c>
      <c r="B44" s="29">
        <v>19961</v>
      </c>
      <c r="C44" s="3">
        <v>20376</v>
      </c>
      <c r="D44" s="29">
        <f t="shared" si="4"/>
        <v>415</v>
      </c>
      <c r="E44" s="14">
        <f t="shared" si="5"/>
        <v>102.07905415560343</v>
      </c>
      <c r="F44" s="3">
        <v>18781</v>
      </c>
      <c r="G44" s="3">
        <v>18756</v>
      </c>
      <c r="H44" s="29">
        <f t="shared" si="6"/>
        <v>-25</v>
      </c>
      <c r="I44" s="14">
        <f t="shared" si="7"/>
        <v>99.86688674724455</v>
      </c>
    </row>
    <row r="45" spans="1:9" ht="26.25" thickBot="1">
      <c r="A45" s="34" t="s">
        <v>33</v>
      </c>
      <c r="B45" s="28">
        <f>B43+B34+B27+B20+B10</f>
        <v>169003</v>
      </c>
      <c r="C45" s="28">
        <f>C43+C34+C27+C20+C10</f>
        <v>172720</v>
      </c>
      <c r="D45" s="28">
        <f>D43+D34+D27+D20+D10</f>
        <v>3717</v>
      </c>
      <c r="E45" s="13">
        <f t="shared" si="5"/>
        <v>102.19936924196611</v>
      </c>
      <c r="F45" s="28">
        <f>F43+F34+F27+F20+F10</f>
        <v>161245</v>
      </c>
      <c r="G45" s="28">
        <f>G43+G34+G27+G20+G10</f>
        <v>160510</v>
      </c>
      <c r="H45" s="28">
        <f>H43+H34+H27+H20+H10</f>
        <v>-735</v>
      </c>
      <c r="I45" s="13">
        <f t="shared" si="7"/>
        <v>99.544171912307348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34"/>
  <sheetViews>
    <sheetView showGridLines="0" workbookViewId="0">
      <selection activeCell="Q20" sqref="Q20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766" t="s">
        <v>69</v>
      </c>
      <c r="K1" s="766"/>
      <c r="L1" s="766"/>
      <c r="M1" s="766"/>
      <c r="N1" s="766"/>
      <c r="O1" s="766"/>
    </row>
    <row r="2" spans="1:16" ht="18" customHeight="1">
      <c r="A2" s="766" t="s">
        <v>68</v>
      </c>
      <c r="B2" s="766"/>
      <c r="C2" s="766"/>
      <c r="D2" s="766"/>
      <c r="E2" s="766"/>
      <c r="F2" s="766"/>
      <c r="G2" s="766"/>
      <c r="H2" s="766"/>
      <c r="I2" s="766"/>
    </row>
    <row r="3" spans="1:16" ht="16.5" customHeight="1">
      <c r="A3" s="766" t="s">
        <v>316</v>
      </c>
      <c r="B3" s="766"/>
      <c r="C3" s="766"/>
      <c r="D3" s="766"/>
      <c r="E3" s="766"/>
      <c r="F3" s="766"/>
      <c r="G3" s="766"/>
      <c r="H3" s="766"/>
      <c r="I3" s="766"/>
    </row>
    <row r="4" spans="1:16" ht="7.5" customHeight="1" thickBot="1"/>
    <row r="5" spans="1:16" ht="14.25" customHeight="1" thickTop="1" thickBot="1">
      <c r="A5" s="778" t="s">
        <v>67</v>
      </c>
      <c r="B5" s="781" t="s">
        <v>229</v>
      </c>
      <c r="C5" s="781"/>
      <c r="D5" s="781"/>
      <c r="E5" s="782"/>
      <c r="F5" s="783" t="s">
        <v>256</v>
      </c>
      <c r="G5" s="781"/>
      <c r="H5" s="781"/>
      <c r="I5" s="782"/>
      <c r="J5" s="784" t="s">
        <v>66</v>
      </c>
      <c r="K5" s="785"/>
      <c r="L5" s="785"/>
      <c r="M5" s="785"/>
      <c r="N5" s="785"/>
      <c r="O5" s="786"/>
    </row>
    <row r="6" spans="1:16" ht="12.75" customHeight="1" thickTop="1">
      <c r="A6" s="779"/>
      <c r="B6" s="787" t="s">
        <v>32</v>
      </c>
      <c r="C6" s="788"/>
      <c r="D6" s="793" t="s">
        <v>317</v>
      </c>
      <c r="E6" s="796" t="s">
        <v>318</v>
      </c>
      <c r="F6" s="787" t="s">
        <v>32</v>
      </c>
      <c r="G6" s="788"/>
      <c r="H6" s="793" t="s">
        <v>319</v>
      </c>
      <c r="I6" s="796" t="s">
        <v>320</v>
      </c>
      <c r="J6" s="800" t="s">
        <v>65</v>
      </c>
      <c r="K6" s="801"/>
      <c r="L6" s="801"/>
      <c r="M6" s="801"/>
      <c r="N6" s="801"/>
      <c r="O6" s="802"/>
    </row>
    <row r="7" spans="1:16">
      <c r="A7" s="779"/>
      <c r="B7" s="789"/>
      <c r="C7" s="790"/>
      <c r="D7" s="794"/>
      <c r="E7" s="797"/>
      <c r="F7" s="789"/>
      <c r="G7" s="790"/>
      <c r="H7" s="794"/>
      <c r="I7" s="797"/>
      <c r="J7" s="803"/>
      <c r="K7" s="804"/>
      <c r="L7" s="804"/>
      <c r="M7" s="804"/>
      <c r="N7" s="804"/>
      <c r="O7" s="805"/>
    </row>
    <row r="8" spans="1:16" ht="18" customHeight="1" thickBot="1">
      <c r="A8" s="779"/>
      <c r="B8" s="791"/>
      <c r="C8" s="792"/>
      <c r="D8" s="794"/>
      <c r="E8" s="797"/>
      <c r="F8" s="789"/>
      <c r="G8" s="790"/>
      <c r="H8" s="794"/>
      <c r="I8" s="797"/>
      <c r="J8" s="803"/>
      <c r="K8" s="804"/>
      <c r="L8" s="804"/>
      <c r="M8" s="804"/>
      <c r="N8" s="804"/>
      <c r="O8" s="805"/>
    </row>
    <row r="9" spans="1:16" ht="22.5" customHeight="1" thickTop="1" thickBot="1">
      <c r="A9" s="780"/>
      <c r="B9" s="519" t="s">
        <v>253</v>
      </c>
      <c r="C9" s="114" t="s">
        <v>309</v>
      </c>
      <c r="D9" s="795"/>
      <c r="E9" s="798"/>
      <c r="F9" s="484" t="s">
        <v>254</v>
      </c>
      <c r="G9" s="114" t="s">
        <v>312</v>
      </c>
      <c r="H9" s="795"/>
      <c r="I9" s="799"/>
      <c r="J9" s="117" t="s">
        <v>321</v>
      </c>
      <c r="K9" s="116"/>
      <c r="L9" s="116"/>
      <c r="M9" s="116"/>
      <c r="N9" s="115" t="s">
        <v>322</v>
      </c>
      <c r="O9" s="114" t="s">
        <v>323</v>
      </c>
    </row>
    <row r="10" spans="1:16" ht="23.25" customHeight="1" thickTop="1" thickBot="1">
      <c r="A10" s="113" t="s">
        <v>64</v>
      </c>
      <c r="B10" s="86">
        <v>169003</v>
      </c>
      <c r="C10" s="89">
        <v>172720</v>
      </c>
      <c r="D10" s="86">
        <f t="shared" ref="D10:D22" si="0">C10-B10</f>
        <v>3717</v>
      </c>
      <c r="E10" s="88">
        <f t="shared" ref="E10:E22" si="1">C10/B10*100</f>
        <v>102.19936924196611</v>
      </c>
      <c r="F10" s="86">
        <v>161245</v>
      </c>
      <c r="G10" s="87">
        <v>160510</v>
      </c>
      <c r="H10" s="86">
        <f t="shared" ref="H10:H22" si="2">G10-F10</f>
        <v>-735</v>
      </c>
      <c r="I10" s="88">
        <f t="shared" ref="I10:I22" si="3">G10/F10*100</f>
        <v>99.544171912307348</v>
      </c>
      <c r="J10" s="112">
        <v>100</v>
      </c>
      <c r="K10" s="111"/>
      <c r="L10" s="111"/>
      <c r="M10" s="111"/>
      <c r="N10" s="111">
        <v>100</v>
      </c>
      <c r="O10" s="110">
        <v>100</v>
      </c>
    </row>
    <row r="11" spans="1:16" ht="16.5" customHeight="1" thickTop="1">
      <c r="A11" s="503" t="s">
        <v>75</v>
      </c>
      <c r="B11" s="108">
        <v>84463</v>
      </c>
      <c r="C11" s="107">
        <v>85300</v>
      </c>
      <c r="D11" s="106">
        <f t="shared" si="0"/>
        <v>837</v>
      </c>
      <c r="E11" s="109">
        <f t="shared" si="1"/>
        <v>100.99096645868606</v>
      </c>
      <c r="F11" s="108">
        <v>80427</v>
      </c>
      <c r="G11" s="107">
        <v>79411</v>
      </c>
      <c r="H11" s="106">
        <f t="shared" si="2"/>
        <v>-1016</v>
      </c>
      <c r="I11" s="105">
        <f t="shared" si="3"/>
        <v>98.7367426361794</v>
      </c>
      <c r="J11" s="104">
        <f>C11/$C$10*100</f>
        <v>49.386289949050486</v>
      </c>
      <c r="K11" s="103"/>
      <c r="L11" s="103"/>
      <c r="M11" s="103"/>
      <c r="N11" s="102">
        <f t="shared" ref="N11:N22" si="4">F11/$F$10*100</f>
        <v>49.878755930416446</v>
      </c>
      <c r="O11" s="101">
        <f>G11/G10*100</f>
        <v>49.474176063796648</v>
      </c>
      <c r="P11" s="43"/>
    </row>
    <row r="12" spans="1:16" ht="16.5" customHeight="1">
      <c r="A12" s="433" t="s">
        <v>238</v>
      </c>
      <c r="B12" s="62">
        <v>84540</v>
      </c>
      <c r="C12" s="68">
        <v>87420</v>
      </c>
      <c r="D12" s="75">
        <f t="shared" si="0"/>
        <v>2880</v>
      </c>
      <c r="E12" s="78">
        <f t="shared" si="1"/>
        <v>103.40667139815471</v>
      </c>
      <c r="F12" s="62">
        <v>80818</v>
      </c>
      <c r="G12" s="68">
        <v>81099</v>
      </c>
      <c r="H12" s="75">
        <f t="shared" si="2"/>
        <v>281</v>
      </c>
      <c r="I12" s="74">
        <f t="shared" si="3"/>
        <v>100.3476948204608</v>
      </c>
      <c r="J12" s="58">
        <f t="shared" ref="J12:J22" si="5">C12/$C$10*100</f>
        <v>50.613710050949514</v>
      </c>
      <c r="K12" s="57"/>
      <c r="L12" s="57"/>
      <c r="M12" s="57"/>
      <c r="N12" s="56">
        <f t="shared" si="4"/>
        <v>50.121244069583547</v>
      </c>
      <c r="O12" s="55">
        <f t="shared" ref="O12:O22" si="6">G12/$G$10*100</f>
        <v>50.525823936203352</v>
      </c>
      <c r="P12" s="43"/>
    </row>
    <row r="13" spans="1:16" ht="15.75" customHeight="1">
      <c r="A13" s="433" t="s">
        <v>79</v>
      </c>
      <c r="B13" s="77">
        <v>147412</v>
      </c>
      <c r="C13" s="76">
        <v>150914</v>
      </c>
      <c r="D13" s="75">
        <f t="shared" si="0"/>
        <v>3502</v>
      </c>
      <c r="E13" s="78">
        <f t="shared" si="1"/>
        <v>102.37565462784576</v>
      </c>
      <c r="F13" s="77">
        <v>140479</v>
      </c>
      <c r="G13" s="76">
        <v>140169</v>
      </c>
      <c r="H13" s="75">
        <f t="shared" si="2"/>
        <v>-310</v>
      </c>
      <c r="I13" s="74">
        <f t="shared" si="3"/>
        <v>99.779326447369357</v>
      </c>
      <c r="J13" s="58">
        <f t="shared" si="5"/>
        <v>87.374942102825386</v>
      </c>
      <c r="K13" s="57"/>
      <c r="L13" s="57"/>
      <c r="M13" s="57"/>
      <c r="N13" s="56">
        <f t="shared" si="4"/>
        <v>87.1214611305777</v>
      </c>
      <c r="O13" s="55">
        <f t="shared" si="6"/>
        <v>87.327269329013774</v>
      </c>
      <c r="P13" s="43"/>
    </row>
    <row r="14" spans="1:16" ht="15.75" customHeight="1">
      <c r="A14" s="433" t="s">
        <v>239</v>
      </c>
      <c r="B14" s="77">
        <v>6202</v>
      </c>
      <c r="C14" s="76">
        <v>6634</v>
      </c>
      <c r="D14" s="75">
        <f t="shared" si="0"/>
        <v>432</v>
      </c>
      <c r="E14" s="78">
        <f t="shared" si="1"/>
        <v>106.96549500161238</v>
      </c>
      <c r="F14" s="77">
        <v>6834</v>
      </c>
      <c r="G14" s="76">
        <v>6791</v>
      </c>
      <c r="H14" s="75">
        <f t="shared" si="2"/>
        <v>-43</v>
      </c>
      <c r="I14" s="74">
        <f t="shared" si="3"/>
        <v>99.370793093356752</v>
      </c>
      <c r="J14" s="58">
        <f t="shared" si="5"/>
        <v>3.840898564150069</v>
      </c>
      <c r="K14" s="57"/>
      <c r="L14" s="57"/>
      <c r="M14" s="57"/>
      <c r="N14" s="56">
        <f t="shared" si="4"/>
        <v>4.2382709541381125</v>
      </c>
      <c r="O14" s="55">
        <f t="shared" si="6"/>
        <v>4.2308890411812348</v>
      </c>
      <c r="P14" s="43"/>
    </row>
    <row r="15" spans="1:16" ht="16.5" customHeight="1">
      <c r="A15" s="433" t="s">
        <v>240</v>
      </c>
      <c r="B15" s="77">
        <v>21591</v>
      </c>
      <c r="C15" s="76">
        <v>21806</v>
      </c>
      <c r="D15" s="75">
        <f t="shared" si="0"/>
        <v>215</v>
      </c>
      <c r="E15" s="78">
        <f t="shared" si="1"/>
        <v>100.99578528090407</v>
      </c>
      <c r="F15" s="77">
        <v>20766</v>
      </c>
      <c r="G15" s="76">
        <v>20341</v>
      </c>
      <c r="H15" s="75">
        <f t="shared" si="2"/>
        <v>-425</v>
      </c>
      <c r="I15" s="74">
        <f t="shared" si="3"/>
        <v>97.953385341423484</v>
      </c>
      <c r="J15" s="58">
        <f t="shared" si="5"/>
        <v>12.625057897174619</v>
      </c>
      <c r="K15" s="57"/>
      <c r="L15" s="57"/>
      <c r="M15" s="57"/>
      <c r="N15" s="56">
        <f t="shared" si="4"/>
        <v>12.878538869422307</v>
      </c>
      <c r="O15" s="55">
        <f t="shared" si="6"/>
        <v>12.672730670986232</v>
      </c>
      <c r="P15" s="43"/>
    </row>
    <row r="16" spans="1:16" ht="16.5" customHeight="1">
      <c r="A16" s="436" t="s">
        <v>241</v>
      </c>
      <c r="B16" s="77">
        <v>33318</v>
      </c>
      <c r="C16" s="76">
        <v>33810</v>
      </c>
      <c r="D16" s="75">
        <f t="shared" si="0"/>
        <v>492</v>
      </c>
      <c r="E16" s="78">
        <f t="shared" si="1"/>
        <v>101.47667927246533</v>
      </c>
      <c r="F16" s="77">
        <v>25905</v>
      </c>
      <c r="G16" s="76">
        <v>25355</v>
      </c>
      <c r="H16" s="75">
        <f t="shared" si="2"/>
        <v>-550</v>
      </c>
      <c r="I16" s="74">
        <f t="shared" si="3"/>
        <v>97.87685774946921</v>
      </c>
      <c r="J16" s="58">
        <f t="shared" si="5"/>
        <v>19.575034738304769</v>
      </c>
      <c r="K16" s="57"/>
      <c r="L16" s="57"/>
      <c r="M16" s="57"/>
      <c r="N16" s="56">
        <f t="shared" si="4"/>
        <v>16.065614437656979</v>
      </c>
      <c r="O16" s="55">
        <f t="shared" si="6"/>
        <v>15.796523581085289</v>
      </c>
      <c r="P16" s="43"/>
    </row>
    <row r="17" spans="1:16" ht="16.5" customHeight="1">
      <c r="A17" s="437" t="s">
        <v>242</v>
      </c>
      <c r="B17" s="77">
        <v>135685</v>
      </c>
      <c r="C17" s="76">
        <v>138910</v>
      </c>
      <c r="D17" s="75">
        <f t="shared" si="0"/>
        <v>3225</v>
      </c>
      <c r="E17" s="78">
        <f t="shared" si="1"/>
        <v>102.37682868408446</v>
      </c>
      <c r="F17" s="77">
        <v>135340</v>
      </c>
      <c r="G17" s="76">
        <v>135155</v>
      </c>
      <c r="H17" s="75">
        <f t="shared" si="2"/>
        <v>-185</v>
      </c>
      <c r="I17" s="74">
        <f t="shared" si="3"/>
        <v>99.863307226245013</v>
      </c>
      <c r="J17" s="58">
        <f t="shared" si="5"/>
        <v>80.42496526169522</v>
      </c>
      <c r="K17" s="57"/>
      <c r="L17" s="57"/>
      <c r="M17" s="57"/>
      <c r="N17" s="56">
        <f t="shared" si="4"/>
        <v>83.93438556234301</v>
      </c>
      <c r="O17" s="55">
        <f t="shared" si="6"/>
        <v>84.203476418914718</v>
      </c>
      <c r="P17" s="43"/>
    </row>
    <row r="18" spans="1:16" ht="15.75" customHeight="1">
      <c r="A18" s="433" t="s">
        <v>243</v>
      </c>
      <c r="B18" s="77">
        <v>60570</v>
      </c>
      <c r="C18" s="76">
        <v>61986</v>
      </c>
      <c r="D18" s="75">
        <f t="shared" si="0"/>
        <v>1416</v>
      </c>
      <c r="E18" s="78">
        <f t="shared" si="1"/>
        <v>102.33779098563645</v>
      </c>
      <c r="F18" s="77">
        <v>58373</v>
      </c>
      <c r="G18" s="76">
        <v>58129</v>
      </c>
      <c r="H18" s="75">
        <f t="shared" si="2"/>
        <v>-244</v>
      </c>
      <c r="I18" s="74">
        <f t="shared" si="3"/>
        <v>99.58199852671612</v>
      </c>
      <c r="J18" s="58">
        <f t="shared" si="5"/>
        <v>35.888142658638259</v>
      </c>
      <c r="K18" s="57"/>
      <c r="L18" s="57"/>
      <c r="M18" s="57"/>
      <c r="N18" s="56">
        <f t="shared" si="4"/>
        <v>36.201432602561319</v>
      </c>
      <c r="O18" s="55">
        <f t="shared" si="6"/>
        <v>36.215189084792229</v>
      </c>
      <c r="P18" s="43"/>
    </row>
    <row r="19" spans="1:16" ht="16.5" customHeight="1">
      <c r="A19" s="438" t="s">
        <v>244</v>
      </c>
      <c r="B19" s="77">
        <v>108433</v>
      </c>
      <c r="C19" s="98">
        <v>110734</v>
      </c>
      <c r="D19" s="97">
        <f t="shared" si="0"/>
        <v>2301</v>
      </c>
      <c r="E19" s="100">
        <f t="shared" si="1"/>
        <v>102.12204771610118</v>
      </c>
      <c r="F19" s="99">
        <v>102872</v>
      </c>
      <c r="G19" s="98">
        <v>102381</v>
      </c>
      <c r="H19" s="97">
        <f t="shared" si="2"/>
        <v>-491</v>
      </c>
      <c r="I19" s="96">
        <f t="shared" si="3"/>
        <v>99.522707831091068</v>
      </c>
      <c r="J19" s="95">
        <f t="shared" si="5"/>
        <v>64.111857341361741</v>
      </c>
      <c r="K19" s="94"/>
      <c r="L19" s="94"/>
      <c r="M19" s="94"/>
      <c r="N19" s="93">
        <f t="shared" si="4"/>
        <v>63.798567397438674</v>
      </c>
      <c r="O19" s="92">
        <f t="shared" si="6"/>
        <v>63.784810915207778</v>
      </c>
      <c r="P19" s="43"/>
    </row>
    <row r="20" spans="1:16" ht="28.5" customHeight="1">
      <c r="A20" s="118" t="s">
        <v>78</v>
      </c>
      <c r="B20" s="77">
        <v>7813</v>
      </c>
      <c r="C20" s="68">
        <v>7861</v>
      </c>
      <c r="D20" s="60">
        <f t="shared" si="0"/>
        <v>48</v>
      </c>
      <c r="E20" s="63">
        <f t="shared" si="1"/>
        <v>100.61436068091642</v>
      </c>
      <c r="F20" s="62">
        <v>7242</v>
      </c>
      <c r="G20" s="68">
        <v>7015</v>
      </c>
      <c r="H20" s="60">
        <f t="shared" si="2"/>
        <v>-227</v>
      </c>
      <c r="I20" s="59">
        <f t="shared" si="3"/>
        <v>96.865506766086725</v>
      </c>
      <c r="J20" s="58">
        <f t="shared" si="5"/>
        <v>4.55129689671144</v>
      </c>
      <c r="K20" s="57"/>
      <c r="L20" s="57"/>
      <c r="M20" s="57"/>
      <c r="N20" s="56">
        <f t="shared" si="4"/>
        <v>4.4913020558777017</v>
      </c>
      <c r="O20" s="55">
        <f t="shared" si="6"/>
        <v>4.370444209083546</v>
      </c>
      <c r="P20" s="43"/>
    </row>
    <row r="21" spans="1:16" ht="28.5" customHeight="1" thickBot="1">
      <c r="A21" s="442" t="s">
        <v>245</v>
      </c>
      <c r="B21" s="504">
        <v>1958</v>
      </c>
      <c r="C21" s="505">
        <v>1891</v>
      </c>
      <c r="D21" s="49">
        <f>C21-B21</f>
        <v>-67</v>
      </c>
      <c r="E21" s="506">
        <f>C21/B21*100</f>
        <v>96.578140960163424</v>
      </c>
      <c r="F21" s="62">
        <v>1758</v>
      </c>
      <c r="G21" s="68">
        <v>1627</v>
      </c>
      <c r="H21" s="60">
        <f>G21-F21</f>
        <v>-131</v>
      </c>
      <c r="I21" s="59">
        <f>G21/F21*100</f>
        <v>92.54835039817975</v>
      </c>
      <c r="J21" s="58">
        <f>C21/$C$10*100</f>
        <v>1.0948355720240852</v>
      </c>
      <c r="K21" s="57"/>
      <c r="L21" s="57"/>
      <c r="M21" s="57"/>
      <c r="N21" s="56">
        <f>F21/$F$10*100</f>
        <v>1.0902663648485225</v>
      </c>
      <c r="O21" s="55">
        <f>G21/$G$10*100</f>
        <v>1.0136440097190205</v>
      </c>
      <c r="P21" s="43"/>
    </row>
    <row r="22" spans="1:16" ht="24.75" customHeight="1" thickTop="1" thickBot="1">
      <c r="A22" s="91" t="s">
        <v>246</v>
      </c>
      <c r="B22" s="90">
        <v>152701</v>
      </c>
      <c r="C22" s="89">
        <v>155872</v>
      </c>
      <c r="D22" s="86">
        <f t="shared" si="0"/>
        <v>3171</v>
      </c>
      <c r="E22" s="88">
        <f t="shared" si="1"/>
        <v>102.07660722588588</v>
      </c>
      <c r="F22" s="86">
        <v>147035</v>
      </c>
      <c r="G22" s="87">
        <v>146442</v>
      </c>
      <c r="H22" s="86">
        <f t="shared" si="2"/>
        <v>-593</v>
      </c>
      <c r="I22" s="85">
        <f t="shared" si="3"/>
        <v>99.596694664535661</v>
      </c>
      <c r="J22" s="84">
        <f t="shared" si="5"/>
        <v>90.245484020379806</v>
      </c>
      <c r="K22" s="83"/>
      <c r="L22" s="83"/>
      <c r="M22" s="83"/>
      <c r="N22" s="82">
        <f t="shared" si="4"/>
        <v>91.187323637942256</v>
      </c>
      <c r="O22" s="81">
        <f t="shared" si="6"/>
        <v>91.235437044420905</v>
      </c>
      <c r="P22" s="43"/>
    </row>
    <row r="23" spans="1:16" ht="17.25" customHeight="1" thickTop="1">
      <c r="A23" s="67" t="s">
        <v>247</v>
      </c>
      <c r="B23" s="80">
        <v>27446</v>
      </c>
      <c r="C23" s="79">
        <v>27716</v>
      </c>
      <c r="D23" s="75">
        <f t="shared" ref="D23:D32" si="7">C23-B23</f>
        <v>270</v>
      </c>
      <c r="E23" s="78">
        <f t="shared" ref="E23:E32" si="8">C23/B23*100</f>
        <v>100.98374990891203</v>
      </c>
      <c r="F23" s="77">
        <v>24482</v>
      </c>
      <c r="G23" s="76">
        <v>23822</v>
      </c>
      <c r="H23" s="75">
        <f t="shared" ref="H23:H32" si="9">G23-F23</f>
        <v>-660</v>
      </c>
      <c r="I23" s="74">
        <f t="shared" ref="I23:I32" si="10">G23/F23*100</f>
        <v>97.304141818478882</v>
      </c>
      <c r="J23" s="73">
        <f t="shared" ref="J23:J32" si="11">C23/$C$10*100</f>
        <v>16.046780917091247</v>
      </c>
      <c r="K23" s="72"/>
      <c r="L23" s="72"/>
      <c r="M23" s="72"/>
      <c r="N23" s="71">
        <f t="shared" ref="N23:N32" si="12">F23/$F$10*100</f>
        <v>15.18310645291327</v>
      </c>
      <c r="O23" s="70">
        <f t="shared" ref="O23:O32" si="13">G23/$G$10*100</f>
        <v>14.841442900753849</v>
      </c>
      <c r="P23" s="43"/>
    </row>
    <row r="24" spans="1:16" ht="16.5" customHeight="1">
      <c r="A24" s="66" t="s">
        <v>248</v>
      </c>
      <c r="B24" s="65">
        <v>46936</v>
      </c>
      <c r="C24" s="69">
        <v>47865</v>
      </c>
      <c r="D24" s="60">
        <f t="shared" si="7"/>
        <v>929</v>
      </c>
      <c r="E24" s="63">
        <f t="shared" si="8"/>
        <v>101.97929094937788</v>
      </c>
      <c r="F24" s="62">
        <v>47497</v>
      </c>
      <c r="G24" s="68">
        <v>47388</v>
      </c>
      <c r="H24" s="60">
        <f t="shared" si="9"/>
        <v>-109</v>
      </c>
      <c r="I24" s="59">
        <f t="shared" si="10"/>
        <v>99.770511821799275</v>
      </c>
      <c r="J24" s="58">
        <f t="shared" si="11"/>
        <v>27.712482630847614</v>
      </c>
      <c r="K24" s="57"/>
      <c r="L24" s="57"/>
      <c r="M24" s="57"/>
      <c r="N24" s="56">
        <f t="shared" si="12"/>
        <v>29.456417253248162</v>
      </c>
      <c r="O24" s="55">
        <f t="shared" si="13"/>
        <v>29.523394181047909</v>
      </c>
      <c r="P24" s="43"/>
    </row>
    <row r="25" spans="1:16" ht="15.75" customHeight="1">
      <c r="A25" s="66" t="s">
        <v>249</v>
      </c>
      <c r="B25" s="65">
        <v>52244</v>
      </c>
      <c r="C25" s="69">
        <v>53363</v>
      </c>
      <c r="D25" s="60">
        <f t="shared" si="7"/>
        <v>1119</v>
      </c>
      <c r="E25" s="63">
        <f t="shared" si="8"/>
        <v>102.14187275093791</v>
      </c>
      <c r="F25" s="62">
        <v>50494</v>
      </c>
      <c r="G25" s="68">
        <v>50352</v>
      </c>
      <c r="H25" s="60">
        <f t="shared" si="9"/>
        <v>-142</v>
      </c>
      <c r="I25" s="59">
        <f t="shared" si="10"/>
        <v>99.718778468728956</v>
      </c>
      <c r="J25" s="58">
        <f t="shared" si="11"/>
        <v>30.895669291338585</v>
      </c>
      <c r="K25" s="57"/>
      <c r="L25" s="57"/>
      <c r="M25" s="57"/>
      <c r="N25" s="56">
        <f t="shared" si="12"/>
        <v>31.315079537349995</v>
      </c>
      <c r="O25" s="55">
        <f t="shared" si="13"/>
        <v>31.370008099183849</v>
      </c>
      <c r="P25" s="43"/>
    </row>
    <row r="26" spans="1:16" ht="16.5" customHeight="1">
      <c r="A26" s="67" t="s">
        <v>121</v>
      </c>
      <c r="B26" s="65">
        <v>77541</v>
      </c>
      <c r="C26" s="69">
        <v>78716</v>
      </c>
      <c r="D26" s="60">
        <f t="shared" si="7"/>
        <v>1175</v>
      </c>
      <c r="E26" s="63">
        <f t="shared" si="8"/>
        <v>101.51532737519506</v>
      </c>
      <c r="F26" s="62">
        <v>81458</v>
      </c>
      <c r="G26" s="68">
        <v>81866</v>
      </c>
      <c r="H26" s="60">
        <f t="shared" si="9"/>
        <v>408</v>
      </c>
      <c r="I26" s="59">
        <f t="shared" si="10"/>
        <v>100.50087161481991</v>
      </c>
      <c r="J26" s="58">
        <f t="shared" si="11"/>
        <v>45.574339972209351</v>
      </c>
      <c r="K26" s="57"/>
      <c r="L26" s="57"/>
      <c r="M26" s="57"/>
      <c r="N26" s="56">
        <f t="shared" si="12"/>
        <v>50.518155601724082</v>
      </c>
      <c r="O26" s="55">
        <f t="shared" si="13"/>
        <v>51.003675783440286</v>
      </c>
      <c r="P26" s="43"/>
    </row>
    <row r="27" spans="1:16" ht="23.25" customHeight="1">
      <c r="A27" s="67" t="s">
        <v>250</v>
      </c>
      <c r="B27" s="65">
        <v>19367</v>
      </c>
      <c r="C27" s="64">
        <v>19926</v>
      </c>
      <c r="D27" s="60">
        <f t="shared" si="7"/>
        <v>559</v>
      </c>
      <c r="E27" s="63">
        <f t="shared" si="8"/>
        <v>102.88635307481799</v>
      </c>
      <c r="F27" s="62">
        <v>19863</v>
      </c>
      <c r="G27" s="61">
        <v>19776</v>
      </c>
      <c r="H27" s="60">
        <f t="shared" si="9"/>
        <v>-87</v>
      </c>
      <c r="I27" s="59">
        <f t="shared" si="10"/>
        <v>99.56199969793083</v>
      </c>
      <c r="J27" s="58">
        <f t="shared" si="11"/>
        <v>11.5365910143585</v>
      </c>
      <c r="K27" s="57"/>
      <c r="L27" s="57"/>
      <c r="M27" s="57"/>
      <c r="N27" s="56">
        <f t="shared" si="12"/>
        <v>12.318521504542776</v>
      </c>
      <c r="O27" s="55">
        <f t="shared" si="13"/>
        <v>12.320727680518347</v>
      </c>
      <c r="P27" s="43"/>
    </row>
    <row r="28" spans="1:16" ht="27.75" customHeight="1">
      <c r="A28" s="66" t="s">
        <v>48</v>
      </c>
      <c r="B28" s="65">
        <v>16419</v>
      </c>
      <c r="C28" s="64">
        <v>16720</v>
      </c>
      <c r="D28" s="60">
        <f t="shared" si="7"/>
        <v>301</v>
      </c>
      <c r="E28" s="63">
        <f t="shared" si="8"/>
        <v>101.83324197575978</v>
      </c>
      <c r="F28" s="62">
        <v>16762</v>
      </c>
      <c r="G28" s="61">
        <v>16781</v>
      </c>
      <c r="H28" s="60">
        <f t="shared" si="9"/>
        <v>19</v>
      </c>
      <c r="I28" s="59">
        <f t="shared" si="10"/>
        <v>100.11335162868393</v>
      </c>
      <c r="J28" s="58">
        <f t="shared" si="11"/>
        <v>9.6804075961093101</v>
      </c>
      <c r="K28" s="57"/>
      <c r="L28" s="57"/>
      <c r="M28" s="57"/>
      <c r="N28" s="56">
        <f t="shared" si="12"/>
        <v>10.395361096468108</v>
      </c>
      <c r="O28" s="55">
        <f t="shared" si="13"/>
        <v>10.454800323967355</v>
      </c>
      <c r="P28" s="43"/>
    </row>
    <row r="29" spans="1:16" ht="15" customHeight="1">
      <c r="A29" s="66" t="s">
        <v>47</v>
      </c>
      <c r="B29" s="65">
        <v>31236</v>
      </c>
      <c r="C29" s="64">
        <v>31517</v>
      </c>
      <c r="D29" s="60">
        <f t="shared" si="7"/>
        <v>281</v>
      </c>
      <c r="E29" s="63">
        <f t="shared" si="8"/>
        <v>100.89960302215393</v>
      </c>
      <c r="F29" s="62">
        <v>29456</v>
      </c>
      <c r="G29" s="61">
        <v>29012</v>
      </c>
      <c r="H29" s="60">
        <f t="shared" si="9"/>
        <v>-444</v>
      </c>
      <c r="I29" s="59">
        <f t="shared" si="10"/>
        <v>98.492667028788702</v>
      </c>
      <c r="J29" s="58">
        <f t="shared" si="11"/>
        <v>18.247452524316813</v>
      </c>
      <c r="K29" s="57"/>
      <c r="L29" s="57"/>
      <c r="M29" s="57"/>
      <c r="N29" s="56">
        <f t="shared" si="12"/>
        <v>18.267853266767961</v>
      </c>
      <c r="O29" s="55">
        <f t="shared" si="13"/>
        <v>18.074886299919008</v>
      </c>
      <c r="P29" s="43"/>
    </row>
    <row r="30" spans="1:16" ht="17.25" customHeight="1">
      <c r="A30" s="66" t="s">
        <v>46</v>
      </c>
      <c r="B30" s="65">
        <v>99840</v>
      </c>
      <c r="C30" s="64">
        <v>102510</v>
      </c>
      <c r="D30" s="60">
        <f t="shared" si="7"/>
        <v>2670</v>
      </c>
      <c r="E30" s="63">
        <f t="shared" si="8"/>
        <v>102.67427884615385</v>
      </c>
      <c r="F30" s="62">
        <v>94761</v>
      </c>
      <c r="G30" s="61">
        <v>94785</v>
      </c>
      <c r="H30" s="60">
        <f t="shared" si="9"/>
        <v>24</v>
      </c>
      <c r="I30" s="59">
        <f t="shared" si="10"/>
        <v>100.02532687498021</v>
      </c>
      <c r="J30" s="58">
        <f t="shared" si="11"/>
        <v>59.350393700787393</v>
      </c>
      <c r="K30" s="57"/>
      <c r="L30" s="57"/>
      <c r="M30" s="57"/>
      <c r="N30" s="56">
        <f t="shared" si="12"/>
        <v>58.768333901826409</v>
      </c>
      <c r="O30" s="55">
        <f t="shared" si="13"/>
        <v>59.052395489377609</v>
      </c>
      <c r="P30" s="43"/>
    </row>
    <row r="31" spans="1:16" ht="26.25" customHeight="1">
      <c r="A31" s="66" t="s">
        <v>45</v>
      </c>
      <c r="B31" s="65">
        <v>3785</v>
      </c>
      <c r="C31" s="64">
        <v>3928</v>
      </c>
      <c r="D31" s="60">
        <f t="shared" si="7"/>
        <v>143</v>
      </c>
      <c r="E31" s="63">
        <f t="shared" si="8"/>
        <v>103.77807133421399</v>
      </c>
      <c r="F31" s="62">
        <v>3990</v>
      </c>
      <c r="G31" s="61">
        <v>4089</v>
      </c>
      <c r="H31" s="60">
        <f t="shared" si="9"/>
        <v>99</v>
      </c>
      <c r="I31" s="59">
        <f t="shared" si="10"/>
        <v>102.4812030075188</v>
      </c>
      <c r="J31" s="58">
        <f t="shared" si="11"/>
        <v>2.274201018990273</v>
      </c>
      <c r="K31" s="57"/>
      <c r="L31" s="57"/>
      <c r="M31" s="57"/>
      <c r="N31" s="56">
        <f t="shared" si="12"/>
        <v>2.4744953331886261</v>
      </c>
      <c r="O31" s="55">
        <f t="shared" si="13"/>
        <v>2.547504828359604</v>
      </c>
      <c r="P31" s="43"/>
    </row>
    <row r="32" spans="1:16" ht="15" customHeight="1" thickBot="1">
      <c r="A32" s="54" t="s">
        <v>70</v>
      </c>
      <c r="B32" s="53">
        <v>11634</v>
      </c>
      <c r="C32" s="52">
        <v>11680</v>
      </c>
      <c r="D32" s="49">
        <f t="shared" si="7"/>
        <v>46</v>
      </c>
      <c r="E32" s="44">
        <f t="shared" si="8"/>
        <v>100.39539281416539</v>
      </c>
      <c r="F32" s="51">
        <v>11579</v>
      </c>
      <c r="G32" s="50">
        <v>11557</v>
      </c>
      <c r="H32" s="49">
        <f t="shared" si="9"/>
        <v>-22</v>
      </c>
      <c r="I32" s="48">
        <f t="shared" si="10"/>
        <v>99.810000863632439</v>
      </c>
      <c r="J32" s="47">
        <f t="shared" si="11"/>
        <v>6.7623899953682258</v>
      </c>
      <c r="K32" s="46"/>
      <c r="L32" s="46"/>
      <c r="M32" s="46"/>
      <c r="N32" s="45">
        <f t="shared" si="12"/>
        <v>7.1809978603987714</v>
      </c>
      <c r="O32" s="44">
        <f t="shared" si="13"/>
        <v>7.2001744439598783</v>
      </c>
      <c r="P32" s="43"/>
    </row>
    <row r="33" spans="1:3" ht="8.25" customHeight="1" thickTop="1"/>
    <row r="34" spans="1:3">
      <c r="A34" s="2" t="s">
        <v>38</v>
      </c>
      <c r="B34" s="2"/>
      <c r="C34" s="2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showGridLines="0" workbookViewId="0">
      <selection activeCell="R27" sqref="R27"/>
    </sheetView>
  </sheetViews>
  <sheetFormatPr defaultRowHeight="12.75"/>
  <cols>
    <col min="1" max="1" width="32.7109375" style="580" customWidth="1"/>
    <col min="2" max="3" width="11.140625" style="580" customWidth="1"/>
    <col min="4" max="4" width="13.42578125" style="580" customWidth="1"/>
    <col min="5" max="5" width="14.140625" style="580" customWidth="1"/>
    <col min="6" max="6" width="11.140625" style="580" customWidth="1"/>
    <col min="7" max="7" width="10.85546875" style="580" customWidth="1"/>
    <col min="8" max="8" width="13" style="580" customWidth="1"/>
    <col min="9" max="9" width="13.5703125" style="580" customWidth="1"/>
    <col min="10" max="10" width="10" style="580" customWidth="1"/>
    <col min="11" max="11" width="32.5703125" style="580" hidden="1" customWidth="1"/>
    <col min="12" max="12" width="20.5703125" style="580" hidden="1" customWidth="1"/>
    <col min="13" max="13" width="18.28515625" style="580" hidden="1" customWidth="1"/>
    <col min="14" max="14" width="8.5703125" style="580" customWidth="1"/>
    <col min="15" max="15" width="9.42578125" style="580" customWidth="1"/>
    <col min="16" max="16" width="6.42578125" style="580" customWidth="1"/>
    <col min="17" max="16384" width="9.140625" style="580"/>
  </cols>
  <sheetData>
    <row r="1" spans="1:16" ht="15">
      <c r="I1" s="656"/>
      <c r="J1" s="806" t="s">
        <v>279</v>
      </c>
      <c r="K1" s="806"/>
      <c r="L1" s="806"/>
      <c r="M1" s="806"/>
      <c r="N1" s="806"/>
      <c r="O1" s="806"/>
    </row>
    <row r="2" spans="1:16" ht="18" customHeight="1">
      <c r="A2" s="806" t="s">
        <v>68</v>
      </c>
      <c r="B2" s="806"/>
      <c r="C2" s="806"/>
      <c r="D2" s="806"/>
      <c r="E2" s="806"/>
      <c r="F2" s="806"/>
      <c r="G2" s="806"/>
      <c r="H2" s="806"/>
      <c r="I2" s="806"/>
      <c r="O2" s="655"/>
    </row>
    <row r="3" spans="1:16" ht="16.5" customHeight="1">
      <c r="A3" s="806" t="s">
        <v>327</v>
      </c>
      <c r="B3" s="806"/>
      <c r="C3" s="806"/>
      <c r="D3" s="806"/>
      <c r="E3" s="806"/>
      <c r="F3" s="806"/>
      <c r="G3" s="806"/>
      <c r="H3" s="806"/>
      <c r="I3" s="806"/>
    </row>
    <row r="4" spans="1:16" ht="13.5" thickBot="1"/>
    <row r="5" spans="1:16" ht="14.25" customHeight="1" thickTop="1" thickBot="1">
      <c r="A5" s="807" t="s">
        <v>67</v>
      </c>
      <c r="B5" s="810" t="s">
        <v>278</v>
      </c>
      <c r="C5" s="810"/>
      <c r="D5" s="810"/>
      <c r="E5" s="811"/>
      <c r="F5" s="812" t="s">
        <v>328</v>
      </c>
      <c r="G5" s="810"/>
      <c r="H5" s="810"/>
      <c r="I5" s="811"/>
      <c r="J5" s="813" t="s">
        <v>66</v>
      </c>
      <c r="K5" s="814"/>
      <c r="L5" s="814"/>
      <c r="M5" s="814"/>
      <c r="N5" s="814"/>
      <c r="O5" s="815"/>
    </row>
    <row r="6" spans="1:16" ht="12.75" customHeight="1" thickTop="1">
      <c r="A6" s="808"/>
      <c r="B6" s="816" t="s">
        <v>32</v>
      </c>
      <c r="C6" s="817"/>
      <c r="D6" s="822" t="s">
        <v>329</v>
      </c>
      <c r="E6" s="825" t="s">
        <v>324</v>
      </c>
      <c r="F6" s="816" t="s">
        <v>32</v>
      </c>
      <c r="G6" s="817"/>
      <c r="H6" s="822" t="s">
        <v>325</v>
      </c>
      <c r="I6" s="825" t="s">
        <v>326</v>
      </c>
      <c r="J6" s="829" t="s">
        <v>65</v>
      </c>
      <c r="K6" s="830"/>
      <c r="L6" s="830"/>
      <c r="M6" s="830"/>
      <c r="N6" s="830"/>
      <c r="O6" s="831"/>
    </row>
    <row r="7" spans="1:16" ht="12.75" customHeight="1">
      <c r="A7" s="808"/>
      <c r="B7" s="818"/>
      <c r="C7" s="819"/>
      <c r="D7" s="823"/>
      <c r="E7" s="826"/>
      <c r="F7" s="818"/>
      <c r="G7" s="819"/>
      <c r="H7" s="823"/>
      <c r="I7" s="826"/>
      <c r="J7" s="832"/>
      <c r="K7" s="833"/>
      <c r="L7" s="833"/>
      <c r="M7" s="833"/>
      <c r="N7" s="833"/>
      <c r="O7" s="834"/>
    </row>
    <row r="8" spans="1:16" ht="18" customHeight="1" thickBot="1">
      <c r="A8" s="808"/>
      <c r="B8" s="820"/>
      <c r="C8" s="821"/>
      <c r="D8" s="823"/>
      <c r="E8" s="826"/>
      <c r="F8" s="818"/>
      <c r="G8" s="819"/>
      <c r="H8" s="823"/>
      <c r="I8" s="826"/>
      <c r="J8" s="832"/>
      <c r="K8" s="833"/>
      <c r="L8" s="833"/>
      <c r="M8" s="833"/>
      <c r="N8" s="833"/>
      <c r="O8" s="834"/>
    </row>
    <row r="9" spans="1:16" ht="25.5" customHeight="1" thickTop="1" thickBot="1">
      <c r="A9" s="809"/>
      <c r="B9" s="654" t="s">
        <v>227</v>
      </c>
      <c r="C9" s="114" t="s">
        <v>309</v>
      </c>
      <c r="D9" s="824"/>
      <c r="E9" s="827"/>
      <c r="F9" s="654" t="s">
        <v>252</v>
      </c>
      <c r="G9" s="114" t="s">
        <v>312</v>
      </c>
      <c r="H9" s="824"/>
      <c r="I9" s="828"/>
      <c r="J9" s="651" t="s">
        <v>309</v>
      </c>
      <c r="K9" s="650"/>
      <c r="L9" s="653"/>
      <c r="M9" s="652"/>
      <c r="N9" s="651" t="s">
        <v>257</v>
      </c>
      <c r="O9" s="650" t="s">
        <v>312</v>
      </c>
    </row>
    <row r="10" spans="1:16" ht="23.25" customHeight="1" thickTop="1" thickBot="1">
      <c r="A10" s="649" t="s">
        <v>64</v>
      </c>
      <c r="B10" s="623">
        <v>157369</v>
      </c>
      <c r="C10" s="87">
        <v>172720</v>
      </c>
      <c r="D10" s="621">
        <f t="shared" ref="D10:D22" si="0">C10-B10</f>
        <v>15351</v>
      </c>
      <c r="E10" s="615">
        <f t="shared" ref="E10:E22" si="1">C10/B10*100</f>
        <v>109.7547801663606</v>
      </c>
      <c r="F10" s="623">
        <v>153558</v>
      </c>
      <c r="G10" s="622">
        <v>160510</v>
      </c>
      <c r="H10" s="623">
        <f t="shared" ref="H10:H22" si="2">G10-F10</f>
        <v>6952</v>
      </c>
      <c r="I10" s="624">
        <f t="shared" ref="I10:I22" si="3">G10/F10*100</f>
        <v>104.52727959468085</v>
      </c>
      <c r="J10" s="646">
        <v>100</v>
      </c>
      <c r="K10" s="648">
        <v>100</v>
      </c>
      <c r="L10" s="648">
        <v>100</v>
      </c>
      <c r="M10" s="647">
        <v>100</v>
      </c>
      <c r="N10" s="646">
        <f t="shared" ref="N10:N22" si="4">F10/$F$10*100</f>
        <v>100</v>
      </c>
      <c r="O10" s="645">
        <v>100</v>
      </c>
    </row>
    <row r="11" spans="1:16" ht="16.5" customHeight="1" thickTop="1">
      <c r="A11" s="644" t="s">
        <v>75</v>
      </c>
      <c r="B11" s="643">
        <v>80277</v>
      </c>
      <c r="C11" s="107">
        <v>85300</v>
      </c>
      <c r="D11" s="641">
        <f t="shared" si="0"/>
        <v>5023</v>
      </c>
      <c r="E11" s="640">
        <f t="shared" si="1"/>
        <v>106.25708484372861</v>
      </c>
      <c r="F11" s="643">
        <v>77794</v>
      </c>
      <c r="G11" s="642">
        <v>79411</v>
      </c>
      <c r="H11" s="641">
        <f t="shared" si="2"/>
        <v>1617</v>
      </c>
      <c r="I11" s="640">
        <f t="shared" si="3"/>
        <v>102.07856647042189</v>
      </c>
      <c r="J11" s="639">
        <f t="shared" ref="J11:J22" si="5">C11/$C$10*100</f>
        <v>49.386289949050486</v>
      </c>
      <c r="K11" s="609"/>
      <c r="L11" s="609"/>
      <c r="M11" s="608"/>
      <c r="N11" s="593">
        <f t="shared" si="4"/>
        <v>50.660988030581279</v>
      </c>
      <c r="O11" s="606">
        <f>G11/G10*100</f>
        <v>49.474176063796648</v>
      </c>
      <c r="P11" s="591"/>
    </row>
    <row r="12" spans="1:16" ht="16.5" customHeight="1">
      <c r="A12" s="637" t="s">
        <v>238</v>
      </c>
      <c r="B12" s="600">
        <v>77092</v>
      </c>
      <c r="C12" s="68">
        <v>87420</v>
      </c>
      <c r="D12" s="612">
        <f t="shared" si="0"/>
        <v>10328</v>
      </c>
      <c r="E12" s="611">
        <f t="shared" si="1"/>
        <v>113.39698023141183</v>
      </c>
      <c r="F12" s="600">
        <v>75764</v>
      </c>
      <c r="G12" s="604">
        <v>81099</v>
      </c>
      <c r="H12" s="612">
        <f t="shared" si="2"/>
        <v>5335</v>
      </c>
      <c r="I12" s="611">
        <f t="shared" si="3"/>
        <v>107.04160287207645</v>
      </c>
      <c r="J12" s="636">
        <f t="shared" si="5"/>
        <v>50.613710050949514</v>
      </c>
      <c r="K12" s="595"/>
      <c r="L12" s="595"/>
      <c r="M12" s="594"/>
      <c r="N12" s="593">
        <f t="shared" si="4"/>
        <v>49.339011969418721</v>
      </c>
      <c r="O12" s="592">
        <f t="shared" ref="O12:O22" si="6">G12/$G$10*100</f>
        <v>50.525823936203352</v>
      </c>
      <c r="P12" s="591"/>
    </row>
    <row r="13" spans="1:16" ht="15.75" customHeight="1">
      <c r="A13" s="637" t="s">
        <v>79</v>
      </c>
      <c r="B13" s="614">
        <v>136667</v>
      </c>
      <c r="C13" s="76">
        <v>150914</v>
      </c>
      <c r="D13" s="612">
        <f t="shared" si="0"/>
        <v>14247</v>
      </c>
      <c r="E13" s="611">
        <f t="shared" si="1"/>
        <v>110.42460872046654</v>
      </c>
      <c r="F13" s="614">
        <v>133440</v>
      </c>
      <c r="G13" s="613">
        <v>140169</v>
      </c>
      <c r="H13" s="612">
        <f t="shared" si="2"/>
        <v>6729</v>
      </c>
      <c r="I13" s="611">
        <f t="shared" si="3"/>
        <v>105.04271582733813</v>
      </c>
      <c r="J13" s="636">
        <f t="shared" si="5"/>
        <v>87.374942102825386</v>
      </c>
      <c r="K13" s="595"/>
      <c r="L13" s="595"/>
      <c r="M13" s="594"/>
      <c r="N13" s="593">
        <f t="shared" si="4"/>
        <v>86.898761380064855</v>
      </c>
      <c r="O13" s="592">
        <f t="shared" si="6"/>
        <v>87.327269329013774</v>
      </c>
      <c r="P13" s="591"/>
    </row>
    <row r="14" spans="1:16" ht="15.75" customHeight="1">
      <c r="A14" s="637" t="s">
        <v>239</v>
      </c>
      <c r="B14" s="614">
        <v>5611</v>
      </c>
      <c r="C14" s="76">
        <v>6634</v>
      </c>
      <c r="D14" s="612">
        <f t="shared" si="0"/>
        <v>1023</v>
      </c>
      <c r="E14" s="611">
        <f t="shared" si="1"/>
        <v>118.23204419889504</v>
      </c>
      <c r="F14" s="614">
        <v>6634</v>
      </c>
      <c r="G14" s="613">
        <v>6791</v>
      </c>
      <c r="H14" s="612">
        <f t="shared" si="2"/>
        <v>157</v>
      </c>
      <c r="I14" s="611">
        <f t="shared" si="3"/>
        <v>102.36659632197768</v>
      </c>
      <c r="J14" s="636">
        <f t="shared" si="5"/>
        <v>3.840898564150069</v>
      </c>
      <c r="K14" s="595"/>
      <c r="L14" s="595"/>
      <c r="M14" s="594"/>
      <c r="N14" s="593">
        <f t="shared" si="4"/>
        <v>4.3201917190898556</v>
      </c>
      <c r="O14" s="592">
        <f t="shared" si="6"/>
        <v>4.2308890411812348</v>
      </c>
      <c r="P14" s="591"/>
    </row>
    <row r="15" spans="1:16" ht="16.5" customHeight="1">
      <c r="A15" s="637" t="s">
        <v>240</v>
      </c>
      <c r="B15" s="614">
        <v>20702</v>
      </c>
      <c r="C15" s="76">
        <v>21806</v>
      </c>
      <c r="D15" s="612">
        <f t="shared" si="0"/>
        <v>1104</v>
      </c>
      <c r="E15" s="611">
        <f t="shared" si="1"/>
        <v>105.33281808520915</v>
      </c>
      <c r="F15" s="614">
        <v>20118</v>
      </c>
      <c r="G15" s="613">
        <v>20341</v>
      </c>
      <c r="H15" s="612">
        <f t="shared" si="2"/>
        <v>223</v>
      </c>
      <c r="I15" s="611">
        <f t="shared" si="3"/>
        <v>101.10846008549557</v>
      </c>
      <c r="J15" s="636">
        <f t="shared" si="5"/>
        <v>12.625057897174619</v>
      </c>
      <c r="K15" s="595"/>
      <c r="L15" s="595"/>
      <c r="M15" s="594"/>
      <c r="N15" s="593">
        <f t="shared" si="4"/>
        <v>13.101238619935138</v>
      </c>
      <c r="O15" s="592">
        <f t="shared" si="6"/>
        <v>12.672730670986232</v>
      </c>
      <c r="P15" s="591"/>
    </row>
    <row r="16" spans="1:16" ht="16.5" customHeight="1">
      <c r="A16" s="638" t="s">
        <v>241</v>
      </c>
      <c r="B16" s="614">
        <v>30583</v>
      </c>
      <c r="C16" s="76">
        <v>33810</v>
      </c>
      <c r="D16" s="612">
        <f t="shared" si="0"/>
        <v>3227</v>
      </c>
      <c r="E16" s="611">
        <f t="shared" si="1"/>
        <v>110.55161364156558</v>
      </c>
      <c r="F16" s="614">
        <v>25042</v>
      </c>
      <c r="G16" s="613">
        <v>25355</v>
      </c>
      <c r="H16" s="612">
        <f t="shared" si="2"/>
        <v>313</v>
      </c>
      <c r="I16" s="611">
        <f t="shared" si="3"/>
        <v>101.24990016771824</v>
      </c>
      <c r="J16" s="636">
        <f t="shared" si="5"/>
        <v>19.575034738304769</v>
      </c>
      <c r="K16" s="595"/>
      <c r="L16" s="595"/>
      <c r="M16" s="594"/>
      <c r="N16" s="593">
        <f t="shared" si="4"/>
        <v>16.307844592922542</v>
      </c>
      <c r="O16" s="592">
        <f t="shared" si="6"/>
        <v>15.796523581085289</v>
      </c>
      <c r="P16" s="591"/>
    </row>
    <row r="17" spans="1:16" ht="16.5" customHeight="1">
      <c r="A17" s="118" t="s">
        <v>242</v>
      </c>
      <c r="B17" s="614">
        <v>126786</v>
      </c>
      <c r="C17" s="76">
        <v>138910</v>
      </c>
      <c r="D17" s="612">
        <f t="shared" si="0"/>
        <v>12124</v>
      </c>
      <c r="E17" s="611">
        <f t="shared" si="1"/>
        <v>109.56256999984227</v>
      </c>
      <c r="F17" s="614">
        <v>128516</v>
      </c>
      <c r="G17" s="613">
        <v>135155</v>
      </c>
      <c r="H17" s="612">
        <f t="shared" si="2"/>
        <v>6639</v>
      </c>
      <c r="I17" s="611">
        <f t="shared" si="3"/>
        <v>105.16589374085716</v>
      </c>
      <c r="J17" s="636">
        <f t="shared" si="5"/>
        <v>80.42496526169522</v>
      </c>
      <c r="K17" s="595"/>
      <c r="L17" s="595"/>
      <c r="M17" s="594"/>
      <c r="N17" s="593">
        <f t="shared" si="4"/>
        <v>83.69215540707745</v>
      </c>
      <c r="O17" s="592">
        <f t="shared" si="6"/>
        <v>84.203476418914718</v>
      </c>
      <c r="P17" s="591"/>
    </row>
    <row r="18" spans="1:16" ht="15.75" customHeight="1">
      <c r="A18" s="637" t="s">
        <v>243</v>
      </c>
      <c r="B18" s="614">
        <v>55989</v>
      </c>
      <c r="C18" s="76">
        <v>61986</v>
      </c>
      <c r="D18" s="612">
        <f t="shared" si="0"/>
        <v>5997</v>
      </c>
      <c r="E18" s="611">
        <f t="shared" si="1"/>
        <v>110.71103252424584</v>
      </c>
      <c r="F18" s="614">
        <v>55275</v>
      </c>
      <c r="G18" s="613">
        <v>58129</v>
      </c>
      <c r="H18" s="612">
        <f t="shared" si="2"/>
        <v>2854</v>
      </c>
      <c r="I18" s="611">
        <f t="shared" si="3"/>
        <v>105.16327453640886</v>
      </c>
      <c r="J18" s="636">
        <f t="shared" si="5"/>
        <v>35.888142658638259</v>
      </c>
      <c r="K18" s="595"/>
      <c r="L18" s="595"/>
      <c r="M18" s="594"/>
      <c r="N18" s="593">
        <f t="shared" si="4"/>
        <v>35.996170827960775</v>
      </c>
      <c r="O18" s="592">
        <f t="shared" si="6"/>
        <v>36.215189084792229</v>
      </c>
      <c r="P18" s="591"/>
    </row>
    <row r="19" spans="1:16" ht="15.75" customHeight="1">
      <c r="A19" s="635" t="s">
        <v>244</v>
      </c>
      <c r="B19" s="632">
        <v>101380</v>
      </c>
      <c r="C19" s="440">
        <v>110734</v>
      </c>
      <c r="D19" s="630">
        <f t="shared" si="0"/>
        <v>9354</v>
      </c>
      <c r="E19" s="629">
        <f t="shared" si="1"/>
        <v>109.22667192740185</v>
      </c>
      <c r="F19" s="632">
        <v>98283</v>
      </c>
      <c r="G19" s="631">
        <v>102381</v>
      </c>
      <c r="H19" s="630">
        <f t="shared" si="2"/>
        <v>4098</v>
      </c>
      <c r="I19" s="629">
        <f t="shared" si="3"/>
        <v>104.16959189279937</v>
      </c>
      <c r="J19" s="628">
        <f t="shared" si="5"/>
        <v>64.111857341361741</v>
      </c>
      <c r="K19" s="634"/>
      <c r="L19" s="634"/>
      <c r="M19" s="633"/>
      <c r="N19" s="627">
        <f t="shared" si="4"/>
        <v>64.003829172039232</v>
      </c>
      <c r="O19" s="626">
        <f t="shared" si="6"/>
        <v>63.784810915207778</v>
      </c>
      <c r="P19" s="591"/>
    </row>
    <row r="20" spans="1:16" ht="25.5" customHeight="1">
      <c r="A20" s="118" t="s">
        <v>78</v>
      </c>
      <c r="B20" s="600">
        <v>7207</v>
      </c>
      <c r="C20" s="68">
        <v>7861</v>
      </c>
      <c r="D20" s="630">
        <f t="shared" si="0"/>
        <v>654</v>
      </c>
      <c r="E20" s="629">
        <f t="shared" si="1"/>
        <v>109.07451089218816</v>
      </c>
      <c r="F20" s="632">
        <v>6788</v>
      </c>
      <c r="G20" s="631">
        <v>7015</v>
      </c>
      <c r="H20" s="630">
        <f t="shared" si="2"/>
        <v>227</v>
      </c>
      <c r="I20" s="629">
        <f t="shared" si="3"/>
        <v>103.34413671184444</v>
      </c>
      <c r="J20" s="628">
        <f t="shared" si="5"/>
        <v>4.55129689671144</v>
      </c>
      <c r="K20" s="595"/>
      <c r="L20" s="595"/>
      <c r="M20" s="594"/>
      <c r="N20" s="627">
        <f t="shared" si="4"/>
        <v>4.4204795582125316</v>
      </c>
      <c r="O20" s="626">
        <f t="shared" si="6"/>
        <v>4.370444209083546</v>
      </c>
      <c r="P20" s="591"/>
    </row>
    <row r="21" spans="1:16" ht="25.5" customHeight="1" thickBot="1">
      <c r="A21" s="605" t="s">
        <v>245</v>
      </c>
      <c r="B21" s="600">
        <v>1810</v>
      </c>
      <c r="C21" s="61">
        <v>1891</v>
      </c>
      <c r="D21" s="598">
        <f t="shared" si="0"/>
        <v>81</v>
      </c>
      <c r="E21" s="597">
        <f t="shared" si="1"/>
        <v>104.47513812154696</v>
      </c>
      <c r="F21" s="600">
        <v>1639</v>
      </c>
      <c r="G21" s="599">
        <v>1627</v>
      </c>
      <c r="H21" s="598">
        <f t="shared" si="2"/>
        <v>-12</v>
      </c>
      <c r="I21" s="597">
        <f t="shared" si="3"/>
        <v>99.267846247712015</v>
      </c>
      <c r="J21" s="596">
        <f t="shared" si="5"/>
        <v>1.0948355720240852</v>
      </c>
      <c r="K21" s="595"/>
      <c r="L21" s="595"/>
      <c r="M21" s="594"/>
      <c r="N21" s="593">
        <f t="shared" si="4"/>
        <v>1.0673491449484884</v>
      </c>
      <c r="O21" s="592">
        <f t="shared" si="6"/>
        <v>1.0136440097190205</v>
      </c>
      <c r="P21" s="591"/>
    </row>
    <row r="22" spans="1:16" ht="26.25" customHeight="1" thickTop="1" thickBot="1">
      <c r="A22" s="625" t="s">
        <v>246</v>
      </c>
      <c r="B22" s="623">
        <v>142008</v>
      </c>
      <c r="C22" s="87">
        <v>155872</v>
      </c>
      <c r="D22" s="621">
        <f t="shared" si="0"/>
        <v>13864</v>
      </c>
      <c r="E22" s="624">
        <f t="shared" si="1"/>
        <v>109.76283026308377</v>
      </c>
      <c r="F22" s="623">
        <v>139801</v>
      </c>
      <c r="G22" s="622">
        <v>146442</v>
      </c>
      <c r="H22" s="621">
        <f t="shared" si="2"/>
        <v>6641</v>
      </c>
      <c r="I22" s="620">
        <f t="shared" si="3"/>
        <v>104.7503236743657</v>
      </c>
      <c r="J22" s="619">
        <f t="shared" si="5"/>
        <v>90.245484020379806</v>
      </c>
      <c r="K22" s="618"/>
      <c r="L22" s="618"/>
      <c r="M22" s="617"/>
      <c r="N22" s="616">
        <f t="shared" si="4"/>
        <v>91.041170111619067</v>
      </c>
      <c r="O22" s="615">
        <f t="shared" si="6"/>
        <v>91.235437044420905</v>
      </c>
      <c r="P22" s="591"/>
    </row>
    <row r="23" spans="1:16" ht="18" customHeight="1" thickTop="1">
      <c r="A23" s="605" t="s">
        <v>247</v>
      </c>
      <c r="B23" s="614">
        <v>25442</v>
      </c>
      <c r="C23" s="76">
        <v>27716</v>
      </c>
      <c r="D23" s="612">
        <f t="shared" ref="D23:D32" si="7">C23-B23</f>
        <v>2274</v>
      </c>
      <c r="E23" s="611">
        <f t="shared" ref="E23:E32" si="8">C23/B23*100</f>
        <v>108.9379765741687</v>
      </c>
      <c r="F23" s="614">
        <v>23092</v>
      </c>
      <c r="G23" s="613">
        <v>23822</v>
      </c>
      <c r="H23" s="612">
        <f t="shared" ref="H23:H32" si="9">G23-F23</f>
        <v>730</v>
      </c>
      <c r="I23" s="611">
        <f t="shared" ref="I23:I32" si="10">G23/F23*100</f>
        <v>103.16126797159188</v>
      </c>
      <c r="J23" s="610">
        <f t="shared" ref="J23:J32" si="11">C23/$C$10*100</f>
        <v>16.046780917091247</v>
      </c>
      <c r="K23" s="609"/>
      <c r="L23" s="609"/>
      <c r="M23" s="608"/>
      <c r="N23" s="607">
        <f t="shared" ref="N23:N32" si="12">F23/$F$10*100</f>
        <v>15.037966110525014</v>
      </c>
      <c r="O23" s="606">
        <f t="shared" ref="O23:O32" si="13">G23/$G$10*100</f>
        <v>14.841442900753849</v>
      </c>
      <c r="P23" s="591"/>
    </row>
    <row r="24" spans="1:16">
      <c r="A24" s="605" t="s">
        <v>248</v>
      </c>
      <c r="B24" s="600">
        <v>44191</v>
      </c>
      <c r="C24" s="68">
        <v>47865</v>
      </c>
      <c r="D24" s="598">
        <f t="shared" si="7"/>
        <v>3674</v>
      </c>
      <c r="E24" s="597">
        <f t="shared" si="8"/>
        <v>108.31391007218664</v>
      </c>
      <c r="F24" s="600">
        <v>45500</v>
      </c>
      <c r="G24" s="604">
        <v>47388</v>
      </c>
      <c r="H24" s="598">
        <f t="shared" si="9"/>
        <v>1888</v>
      </c>
      <c r="I24" s="597">
        <f t="shared" si="10"/>
        <v>104.14945054945055</v>
      </c>
      <c r="J24" s="596">
        <f t="shared" si="11"/>
        <v>27.712482630847614</v>
      </c>
      <c r="K24" s="595"/>
      <c r="L24" s="595"/>
      <c r="M24" s="594"/>
      <c r="N24" s="593">
        <f t="shared" si="12"/>
        <v>29.630497922609045</v>
      </c>
      <c r="O24" s="592">
        <f t="shared" si="13"/>
        <v>29.523394181047909</v>
      </c>
      <c r="P24" s="591"/>
    </row>
    <row r="25" spans="1:16" ht="17.25" customHeight="1">
      <c r="A25" s="601" t="s">
        <v>249</v>
      </c>
      <c r="B25" s="600">
        <v>48237</v>
      </c>
      <c r="C25" s="68">
        <v>53363</v>
      </c>
      <c r="D25" s="598">
        <f t="shared" si="7"/>
        <v>5126</v>
      </c>
      <c r="E25" s="597">
        <f t="shared" si="8"/>
        <v>110.6266973485084</v>
      </c>
      <c r="F25" s="600">
        <v>48006</v>
      </c>
      <c r="G25" s="604">
        <v>50352</v>
      </c>
      <c r="H25" s="598">
        <f t="shared" si="9"/>
        <v>2346</v>
      </c>
      <c r="I25" s="597">
        <f t="shared" si="10"/>
        <v>104.88688913885764</v>
      </c>
      <c r="J25" s="596">
        <f t="shared" si="11"/>
        <v>30.895669291338585</v>
      </c>
      <c r="K25" s="595"/>
      <c r="L25" s="595"/>
      <c r="M25" s="594"/>
      <c r="N25" s="593">
        <f t="shared" si="12"/>
        <v>31.262454577423515</v>
      </c>
      <c r="O25" s="592">
        <f t="shared" si="13"/>
        <v>31.370008099183849</v>
      </c>
      <c r="P25" s="591"/>
    </row>
    <row r="26" spans="1:16" ht="17.25" customHeight="1">
      <c r="A26" s="601" t="s">
        <v>121</v>
      </c>
      <c r="B26" s="600">
        <v>73539</v>
      </c>
      <c r="C26" s="68">
        <v>78716</v>
      </c>
      <c r="D26" s="598">
        <f t="shared" si="7"/>
        <v>5177</v>
      </c>
      <c r="E26" s="597">
        <f t="shared" si="8"/>
        <v>107.03980200981793</v>
      </c>
      <c r="F26" s="600">
        <v>77926</v>
      </c>
      <c r="G26" s="604">
        <v>81866</v>
      </c>
      <c r="H26" s="598">
        <f t="shared" si="9"/>
        <v>3940</v>
      </c>
      <c r="I26" s="597">
        <f t="shared" si="10"/>
        <v>105.05607884403152</v>
      </c>
      <c r="J26" s="596">
        <f t="shared" si="11"/>
        <v>45.574339972209351</v>
      </c>
      <c r="K26" s="595"/>
      <c r="L26" s="595"/>
      <c r="M26" s="594"/>
      <c r="N26" s="593">
        <f t="shared" si="12"/>
        <v>50.746949035543579</v>
      </c>
      <c r="O26" s="592">
        <f t="shared" si="13"/>
        <v>51.003675783440286</v>
      </c>
      <c r="P26" s="591"/>
    </row>
    <row r="27" spans="1:16" ht="18.75" customHeight="1">
      <c r="A27" s="605" t="s">
        <v>250</v>
      </c>
      <c r="B27" s="600">
        <v>18219</v>
      </c>
      <c r="C27" s="68">
        <v>19926</v>
      </c>
      <c r="D27" s="598">
        <f t="shared" si="7"/>
        <v>1707</v>
      </c>
      <c r="E27" s="597">
        <f t="shared" si="8"/>
        <v>109.36933970031286</v>
      </c>
      <c r="F27" s="600">
        <v>18992</v>
      </c>
      <c r="G27" s="604">
        <v>19776</v>
      </c>
      <c r="H27" s="598">
        <f t="shared" si="9"/>
        <v>784</v>
      </c>
      <c r="I27" s="597">
        <f t="shared" si="10"/>
        <v>104.1280539174389</v>
      </c>
      <c r="J27" s="596">
        <f t="shared" si="11"/>
        <v>11.5365910143585</v>
      </c>
      <c r="K27" s="595"/>
      <c r="L27" s="595"/>
      <c r="M27" s="594"/>
      <c r="N27" s="593">
        <f t="shared" si="12"/>
        <v>12.367965198817386</v>
      </c>
      <c r="O27" s="592">
        <f t="shared" si="13"/>
        <v>12.320727680518347</v>
      </c>
      <c r="P27" s="591"/>
    </row>
    <row r="28" spans="1:16" ht="24">
      <c r="A28" s="601" t="s">
        <v>48</v>
      </c>
      <c r="B28" s="600">
        <v>15778</v>
      </c>
      <c r="C28" s="61">
        <v>16720</v>
      </c>
      <c r="D28" s="598">
        <f t="shared" si="7"/>
        <v>942</v>
      </c>
      <c r="E28" s="597">
        <f t="shared" si="8"/>
        <v>105.97033844593737</v>
      </c>
      <c r="F28" s="600">
        <v>16312</v>
      </c>
      <c r="G28" s="599">
        <v>16781</v>
      </c>
      <c r="H28" s="598">
        <f t="shared" si="9"/>
        <v>469</v>
      </c>
      <c r="I28" s="597">
        <f t="shared" si="10"/>
        <v>102.87518391368317</v>
      </c>
      <c r="J28" s="596">
        <f t="shared" si="11"/>
        <v>9.6804075961093101</v>
      </c>
      <c r="K28" s="595"/>
      <c r="L28" s="595"/>
      <c r="M28" s="594"/>
      <c r="N28" s="593">
        <f t="shared" si="12"/>
        <v>10.622696310188983</v>
      </c>
      <c r="O28" s="592">
        <f t="shared" si="13"/>
        <v>10.454800323967355</v>
      </c>
      <c r="P28" s="591"/>
    </row>
    <row r="29" spans="1:16" ht="19.5" customHeight="1">
      <c r="A29" s="601" t="s">
        <v>47</v>
      </c>
      <c r="B29" s="600">
        <v>29473</v>
      </c>
      <c r="C29" s="61">
        <v>31517</v>
      </c>
      <c r="D29" s="598">
        <f t="shared" si="7"/>
        <v>2044</v>
      </c>
      <c r="E29" s="597">
        <f t="shared" si="8"/>
        <v>106.9351609948088</v>
      </c>
      <c r="F29" s="600">
        <v>28174</v>
      </c>
      <c r="G29" s="599">
        <v>29012</v>
      </c>
      <c r="H29" s="598">
        <f t="shared" si="9"/>
        <v>838</v>
      </c>
      <c r="I29" s="597">
        <f t="shared" si="10"/>
        <v>102.97437353588414</v>
      </c>
      <c r="J29" s="596">
        <f t="shared" si="11"/>
        <v>18.247452524316813</v>
      </c>
      <c r="K29" s="603"/>
      <c r="L29" s="603"/>
      <c r="M29" s="602"/>
      <c r="N29" s="593">
        <f t="shared" si="12"/>
        <v>18.347464801573345</v>
      </c>
      <c r="O29" s="592">
        <f t="shared" si="13"/>
        <v>18.074886299919008</v>
      </c>
      <c r="P29" s="591"/>
    </row>
    <row r="30" spans="1:16" ht="15.75" customHeight="1">
      <c r="A30" s="601" t="s">
        <v>46</v>
      </c>
      <c r="B30" s="600">
        <v>92605</v>
      </c>
      <c r="C30" s="61">
        <v>102510</v>
      </c>
      <c r="D30" s="598">
        <f t="shared" si="7"/>
        <v>9905</v>
      </c>
      <c r="E30" s="597">
        <f t="shared" si="8"/>
        <v>110.69596674045678</v>
      </c>
      <c r="F30" s="600">
        <v>89789</v>
      </c>
      <c r="G30" s="599">
        <v>94785</v>
      </c>
      <c r="H30" s="598">
        <f t="shared" si="9"/>
        <v>4996</v>
      </c>
      <c r="I30" s="597">
        <f t="shared" si="10"/>
        <v>105.5641559656528</v>
      </c>
      <c r="J30" s="596">
        <f t="shared" si="11"/>
        <v>59.350393700787393</v>
      </c>
      <c r="K30" s="595"/>
      <c r="L30" s="595"/>
      <c r="M30" s="594"/>
      <c r="N30" s="593">
        <f t="shared" si="12"/>
        <v>58.472368746662497</v>
      </c>
      <c r="O30" s="592">
        <f t="shared" si="13"/>
        <v>59.052395489377609</v>
      </c>
      <c r="P30" s="591"/>
    </row>
    <row r="31" spans="1:16" ht="24">
      <c r="A31" s="601" t="s">
        <v>45</v>
      </c>
      <c r="B31" s="600">
        <v>3558</v>
      </c>
      <c r="C31" s="61">
        <v>3928</v>
      </c>
      <c r="D31" s="598">
        <f t="shared" si="7"/>
        <v>370</v>
      </c>
      <c r="E31" s="597">
        <f t="shared" si="8"/>
        <v>110.39910061832489</v>
      </c>
      <c r="F31" s="600">
        <v>3748</v>
      </c>
      <c r="G31" s="599">
        <v>4089</v>
      </c>
      <c r="H31" s="598">
        <f t="shared" si="9"/>
        <v>341</v>
      </c>
      <c r="I31" s="597">
        <f t="shared" si="10"/>
        <v>109.09818569903949</v>
      </c>
      <c r="J31" s="596">
        <f t="shared" si="11"/>
        <v>2.274201018990273</v>
      </c>
      <c r="K31" s="595"/>
      <c r="L31" s="595"/>
      <c r="M31" s="594"/>
      <c r="N31" s="593">
        <f t="shared" si="12"/>
        <v>2.4407715651415098</v>
      </c>
      <c r="O31" s="592">
        <f t="shared" si="13"/>
        <v>2.547504828359604</v>
      </c>
      <c r="P31" s="591"/>
    </row>
    <row r="32" spans="1:16" ht="21.75" customHeight="1" thickBot="1">
      <c r="A32" s="590" t="s">
        <v>70</v>
      </c>
      <c r="B32" s="589">
        <v>11066</v>
      </c>
      <c r="C32" s="50">
        <v>11680</v>
      </c>
      <c r="D32" s="587">
        <f t="shared" si="7"/>
        <v>614</v>
      </c>
      <c r="E32" s="586">
        <f t="shared" si="8"/>
        <v>105.54852701969999</v>
      </c>
      <c r="F32" s="589">
        <v>11168</v>
      </c>
      <c r="G32" s="588">
        <v>11557</v>
      </c>
      <c r="H32" s="587">
        <f t="shared" si="9"/>
        <v>389</v>
      </c>
      <c r="I32" s="586">
        <f t="shared" si="10"/>
        <v>103.48316618911176</v>
      </c>
      <c r="J32" s="585">
        <f t="shared" si="11"/>
        <v>6.7623899953682258</v>
      </c>
      <c r="K32" s="584"/>
      <c r="L32" s="584"/>
      <c r="M32" s="584"/>
      <c r="N32" s="583">
        <f t="shared" si="12"/>
        <v>7.272821995597754</v>
      </c>
      <c r="O32" s="582">
        <f t="shared" si="13"/>
        <v>7.2001744439598783</v>
      </c>
    </row>
    <row r="33" spans="1:3" ht="9" customHeight="1" thickTop="1"/>
    <row r="34" spans="1:3">
      <c r="A34" s="581" t="s">
        <v>38</v>
      </c>
      <c r="B34" s="581"/>
      <c r="C34" s="581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zoomScale="75" workbookViewId="0">
      <selection activeCell="U12" sqref="U12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19"/>
      <c r="H1" s="119" t="s">
        <v>71</v>
      </c>
    </row>
    <row r="2" spans="1:8" ht="15">
      <c r="A2" s="766"/>
      <c r="B2" s="766"/>
      <c r="C2" s="766"/>
      <c r="D2" s="766"/>
      <c r="E2" s="766"/>
    </row>
    <row r="3" spans="1:8" ht="30" customHeight="1">
      <c r="A3" s="835" t="s">
        <v>365</v>
      </c>
      <c r="B3" s="835"/>
      <c r="C3" s="835"/>
      <c r="D3" s="835"/>
      <c r="E3" s="835"/>
      <c r="F3" s="835"/>
      <c r="G3" s="835"/>
      <c r="H3" s="120"/>
    </row>
    <row r="4" spans="1:8" ht="9.75" customHeight="1" thickBot="1">
      <c r="A4" s="836"/>
      <c r="B4" s="836"/>
      <c r="C4" s="836"/>
      <c r="D4" s="836"/>
      <c r="E4" s="836"/>
    </row>
    <row r="5" spans="1:8" ht="12.75" customHeight="1">
      <c r="A5" s="837" t="s">
        <v>72</v>
      </c>
      <c r="B5" s="838"/>
      <c r="C5" s="838"/>
      <c r="D5" s="842" t="s">
        <v>330</v>
      </c>
      <c r="E5" s="844" t="s">
        <v>258</v>
      </c>
      <c r="F5" s="860" t="s">
        <v>333</v>
      </c>
      <c r="G5" s="856" t="s">
        <v>331</v>
      </c>
      <c r="H5" s="842" t="s">
        <v>332</v>
      </c>
    </row>
    <row r="6" spans="1:8" ht="12.75" customHeight="1">
      <c r="A6" s="839"/>
      <c r="B6" s="840"/>
      <c r="C6" s="840"/>
      <c r="D6" s="843"/>
      <c r="E6" s="845"/>
      <c r="F6" s="861"/>
      <c r="G6" s="857"/>
      <c r="H6" s="843"/>
    </row>
    <row r="7" spans="1:8" ht="12.75" customHeight="1">
      <c r="A7" s="839"/>
      <c r="B7" s="840"/>
      <c r="C7" s="840"/>
      <c r="D7" s="843"/>
      <c r="E7" s="845"/>
      <c r="F7" s="861"/>
      <c r="G7" s="857"/>
      <c r="H7" s="843"/>
    </row>
    <row r="8" spans="1:8" ht="39" customHeight="1" thickBot="1">
      <c r="A8" s="841"/>
      <c r="B8" s="840"/>
      <c r="C8" s="840"/>
      <c r="D8" s="843"/>
      <c r="E8" s="845"/>
      <c r="F8" s="861"/>
      <c r="G8" s="857"/>
      <c r="H8" s="843"/>
    </row>
    <row r="9" spans="1:8" ht="13.5" thickBot="1">
      <c r="A9" s="846" t="s">
        <v>73</v>
      </c>
      <c r="B9" s="847"/>
      <c r="C9" s="848"/>
      <c r="D9" s="123">
        <v>18644</v>
      </c>
      <c r="E9" s="123">
        <v>21133</v>
      </c>
      <c r="F9" s="528">
        <v>15362</v>
      </c>
      <c r="G9" s="123">
        <f t="shared" ref="G9:G46" si="0">F9-E9</f>
        <v>-5771</v>
      </c>
      <c r="H9" s="123">
        <f t="shared" ref="H9:H46" si="1">F9-D9</f>
        <v>-3282</v>
      </c>
    </row>
    <row r="10" spans="1:8">
      <c r="A10" s="849" t="s">
        <v>74</v>
      </c>
      <c r="B10" s="852" t="s">
        <v>75</v>
      </c>
      <c r="C10" s="853"/>
      <c r="D10" s="124">
        <v>8486</v>
      </c>
      <c r="E10" s="124">
        <v>9500</v>
      </c>
      <c r="F10" s="529">
        <v>7212</v>
      </c>
      <c r="G10" s="125">
        <f t="shared" si="0"/>
        <v>-2288</v>
      </c>
      <c r="H10" s="124">
        <f t="shared" si="1"/>
        <v>-1274</v>
      </c>
    </row>
    <row r="11" spans="1:8">
      <c r="A11" s="850"/>
      <c r="B11" s="854" t="s">
        <v>76</v>
      </c>
      <c r="C11" s="855"/>
      <c r="D11" s="126">
        <v>3603</v>
      </c>
      <c r="E11" s="126">
        <v>3420</v>
      </c>
      <c r="F11" s="530">
        <v>2707</v>
      </c>
      <c r="G11" s="127">
        <f t="shared" si="0"/>
        <v>-713</v>
      </c>
      <c r="H11" s="126">
        <f t="shared" si="1"/>
        <v>-896</v>
      </c>
    </row>
    <row r="12" spans="1:8">
      <c r="A12" s="850"/>
      <c r="B12" s="854" t="s">
        <v>77</v>
      </c>
      <c r="C12" s="855"/>
      <c r="D12" s="126">
        <v>15041</v>
      </c>
      <c r="E12" s="126">
        <v>17713</v>
      </c>
      <c r="F12" s="530">
        <v>12655</v>
      </c>
      <c r="G12" s="127">
        <f t="shared" si="0"/>
        <v>-5058</v>
      </c>
      <c r="H12" s="126">
        <f t="shared" si="1"/>
        <v>-2386</v>
      </c>
    </row>
    <row r="13" spans="1:8" ht="25.5" customHeight="1">
      <c r="A13" s="850"/>
      <c r="B13" s="854" t="s">
        <v>78</v>
      </c>
      <c r="C13" s="855"/>
      <c r="D13" s="126">
        <v>1581</v>
      </c>
      <c r="E13" s="126">
        <v>1668</v>
      </c>
      <c r="F13" s="530">
        <v>1358</v>
      </c>
      <c r="G13" s="127">
        <f t="shared" si="0"/>
        <v>-310</v>
      </c>
      <c r="H13" s="126">
        <f t="shared" si="1"/>
        <v>-223</v>
      </c>
    </row>
    <row r="14" spans="1:8">
      <c r="A14" s="850"/>
      <c r="B14" s="854" t="s">
        <v>79</v>
      </c>
      <c r="C14" s="855"/>
      <c r="D14" s="126">
        <v>15959</v>
      </c>
      <c r="E14" s="126">
        <v>18432</v>
      </c>
      <c r="F14" s="530">
        <v>13165</v>
      </c>
      <c r="G14" s="127">
        <f t="shared" si="0"/>
        <v>-5267</v>
      </c>
      <c r="H14" s="126">
        <f t="shared" si="1"/>
        <v>-2794</v>
      </c>
    </row>
    <row r="15" spans="1:8">
      <c r="A15" s="850"/>
      <c r="B15" s="854" t="s">
        <v>80</v>
      </c>
      <c r="C15" s="855"/>
      <c r="D15" s="126">
        <v>899</v>
      </c>
      <c r="E15" s="126">
        <v>828</v>
      </c>
      <c r="F15" s="530">
        <v>639</v>
      </c>
      <c r="G15" s="127">
        <f t="shared" si="0"/>
        <v>-189</v>
      </c>
      <c r="H15" s="126">
        <f t="shared" si="1"/>
        <v>-260</v>
      </c>
    </row>
    <row r="16" spans="1:8">
      <c r="A16" s="850"/>
      <c r="B16" s="854" t="s">
        <v>81</v>
      </c>
      <c r="C16" s="855"/>
      <c r="D16" s="126">
        <v>16</v>
      </c>
      <c r="E16" s="126">
        <v>54</v>
      </c>
      <c r="F16" s="530">
        <v>24</v>
      </c>
      <c r="G16" s="127">
        <f t="shared" si="0"/>
        <v>-30</v>
      </c>
      <c r="H16" s="126">
        <f t="shared" si="1"/>
        <v>8</v>
      </c>
    </row>
    <row r="17" spans="1:8">
      <c r="A17" s="850"/>
      <c r="B17" s="854" t="s">
        <v>82</v>
      </c>
      <c r="C17" s="855"/>
      <c r="D17" s="126">
        <v>59</v>
      </c>
      <c r="E17" s="126">
        <v>145</v>
      </c>
      <c r="F17" s="530">
        <v>22</v>
      </c>
      <c r="G17" s="127">
        <f t="shared" si="0"/>
        <v>-123</v>
      </c>
      <c r="H17" s="126">
        <f t="shared" si="1"/>
        <v>-37</v>
      </c>
    </row>
    <row r="18" spans="1:8">
      <c r="A18" s="850"/>
      <c r="B18" s="854" t="s">
        <v>83</v>
      </c>
      <c r="C18" s="855"/>
      <c r="D18" s="126">
        <v>788</v>
      </c>
      <c r="E18" s="126">
        <v>550</v>
      </c>
      <c r="F18" s="530">
        <v>434</v>
      </c>
      <c r="G18" s="127">
        <f t="shared" si="0"/>
        <v>-116</v>
      </c>
      <c r="H18" s="126">
        <f t="shared" si="1"/>
        <v>-354</v>
      </c>
    </row>
    <row r="19" spans="1:8">
      <c r="A19" s="850"/>
      <c r="B19" s="854" t="s">
        <v>84</v>
      </c>
      <c r="C19" s="855"/>
      <c r="D19" s="126">
        <v>0</v>
      </c>
      <c r="E19" s="126">
        <v>0</v>
      </c>
      <c r="F19" s="530">
        <v>0</v>
      </c>
      <c r="G19" s="127">
        <f t="shared" si="0"/>
        <v>0</v>
      </c>
      <c r="H19" s="126">
        <f t="shared" si="1"/>
        <v>0</v>
      </c>
    </row>
    <row r="20" spans="1:8">
      <c r="A20" s="850"/>
      <c r="B20" s="854" t="s">
        <v>85</v>
      </c>
      <c r="C20" s="855"/>
      <c r="D20" s="126">
        <v>70</v>
      </c>
      <c r="E20" s="126">
        <v>48</v>
      </c>
      <c r="F20" s="530">
        <v>52</v>
      </c>
      <c r="G20" s="127">
        <f t="shared" si="0"/>
        <v>4</v>
      </c>
      <c r="H20" s="126">
        <f t="shared" si="1"/>
        <v>-18</v>
      </c>
    </row>
    <row r="21" spans="1:8">
      <c r="A21" s="850"/>
      <c r="B21" s="854" t="s">
        <v>86</v>
      </c>
      <c r="C21" s="855"/>
      <c r="D21" s="126">
        <v>18</v>
      </c>
      <c r="E21" s="126">
        <v>165</v>
      </c>
      <c r="F21" s="530">
        <v>38</v>
      </c>
      <c r="G21" s="127">
        <f t="shared" si="0"/>
        <v>-127</v>
      </c>
      <c r="H21" s="126">
        <f t="shared" si="1"/>
        <v>20</v>
      </c>
    </row>
    <row r="22" spans="1:8" ht="30.75" customHeight="1" thickBot="1">
      <c r="A22" s="851"/>
      <c r="B22" s="858" t="s">
        <v>87</v>
      </c>
      <c r="C22" s="859"/>
      <c r="D22" s="128">
        <v>11</v>
      </c>
      <c r="E22" s="128">
        <v>113</v>
      </c>
      <c r="F22" s="531">
        <v>21</v>
      </c>
      <c r="G22" s="129">
        <f t="shared" si="0"/>
        <v>-92</v>
      </c>
      <c r="H22" s="130">
        <f t="shared" si="1"/>
        <v>10</v>
      </c>
    </row>
    <row r="23" spans="1:8" ht="16.5" customHeight="1" thickBot="1">
      <c r="A23" s="846" t="s">
        <v>88</v>
      </c>
      <c r="B23" s="864"/>
      <c r="C23" s="865"/>
      <c r="D23" s="131">
        <v>14927</v>
      </c>
      <c r="E23" s="131">
        <v>13446</v>
      </c>
      <c r="F23" s="532">
        <v>16097</v>
      </c>
      <c r="G23" s="132">
        <f t="shared" si="0"/>
        <v>2651</v>
      </c>
      <c r="H23" s="123">
        <f t="shared" si="1"/>
        <v>1170</v>
      </c>
    </row>
    <row r="24" spans="1:8" ht="13.5" thickBot="1">
      <c r="A24" s="883" t="s">
        <v>89</v>
      </c>
      <c r="B24" s="885" t="s">
        <v>90</v>
      </c>
      <c r="C24" s="886"/>
      <c r="D24" s="133">
        <v>6308</v>
      </c>
      <c r="E24" s="133">
        <v>7046</v>
      </c>
      <c r="F24" s="533">
        <v>7056</v>
      </c>
      <c r="G24" s="134">
        <f t="shared" si="0"/>
        <v>10</v>
      </c>
      <c r="H24" s="133">
        <f t="shared" si="1"/>
        <v>748</v>
      </c>
    </row>
    <row r="25" spans="1:8" ht="12.75" customHeight="1">
      <c r="A25" s="884"/>
      <c r="B25" s="866" t="s">
        <v>92</v>
      </c>
      <c r="C25" s="867"/>
      <c r="D25" s="135">
        <v>5952</v>
      </c>
      <c r="E25" s="135">
        <v>6779</v>
      </c>
      <c r="F25" s="534">
        <v>6629</v>
      </c>
      <c r="G25" s="136">
        <f t="shared" si="0"/>
        <v>-150</v>
      </c>
      <c r="H25" s="135">
        <f t="shared" si="1"/>
        <v>677</v>
      </c>
    </row>
    <row r="26" spans="1:8">
      <c r="A26" s="884"/>
      <c r="B26" s="868" t="s">
        <v>93</v>
      </c>
      <c r="C26" s="869"/>
      <c r="D26" s="124">
        <v>655</v>
      </c>
      <c r="E26" s="124">
        <v>902</v>
      </c>
      <c r="F26" s="529">
        <v>865</v>
      </c>
      <c r="G26" s="127">
        <f t="shared" si="0"/>
        <v>-37</v>
      </c>
      <c r="H26" s="126">
        <f t="shared" si="1"/>
        <v>210</v>
      </c>
    </row>
    <row r="27" spans="1:8">
      <c r="A27" s="884"/>
      <c r="B27" s="870" t="s">
        <v>94</v>
      </c>
      <c r="C27" s="871"/>
      <c r="D27" s="124">
        <v>356</v>
      </c>
      <c r="E27" s="124">
        <v>267</v>
      </c>
      <c r="F27" s="529">
        <v>427</v>
      </c>
      <c r="G27" s="127">
        <f t="shared" si="0"/>
        <v>160</v>
      </c>
      <c r="H27" s="126">
        <f t="shared" si="1"/>
        <v>71</v>
      </c>
    </row>
    <row r="28" spans="1:8">
      <c r="A28" s="884"/>
      <c r="B28" s="482"/>
      <c r="C28" s="483" t="s">
        <v>95</v>
      </c>
      <c r="D28" s="126">
        <v>124</v>
      </c>
      <c r="E28" s="126">
        <v>75</v>
      </c>
      <c r="F28" s="530">
        <v>128</v>
      </c>
      <c r="G28" s="127">
        <f t="shared" si="0"/>
        <v>53</v>
      </c>
      <c r="H28" s="126">
        <f t="shared" si="1"/>
        <v>4</v>
      </c>
    </row>
    <row r="29" spans="1:8">
      <c r="A29" s="884"/>
      <c r="B29" s="872" t="s">
        <v>91</v>
      </c>
      <c r="C29" s="137" t="s">
        <v>96</v>
      </c>
      <c r="D29" s="126">
        <v>75</v>
      </c>
      <c r="E29" s="126">
        <v>53</v>
      </c>
      <c r="F29" s="530">
        <v>105</v>
      </c>
      <c r="G29" s="127">
        <f t="shared" si="0"/>
        <v>52</v>
      </c>
      <c r="H29" s="126">
        <f t="shared" si="1"/>
        <v>30</v>
      </c>
    </row>
    <row r="30" spans="1:8" ht="25.5">
      <c r="A30" s="884"/>
      <c r="B30" s="872"/>
      <c r="C30" s="138" t="s">
        <v>97</v>
      </c>
      <c r="D30" s="139">
        <v>54</v>
      </c>
      <c r="E30" s="139">
        <v>18</v>
      </c>
      <c r="F30" s="535">
        <v>83</v>
      </c>
      <c r="G30" s="127">
        <f t="shared" si="0"/>
        <v>65</v>
      </c>
      <c r="H30" s="126">
        <f t="shared" si="1"/>
        <v>29</v>
      </c>
    </row>
    <row r="31" spans="1:8" ht="28.5" customHeight="1" thickBot="1">
      <c r="A31" s="884"/>
      <c r="B31" s="872"/>
      <c r="C31" s="138" t="s">
        <v>98</v>
      </c>
      <c r="D31" s="139">
        <v>70</v>
      </c>
      <c r="E31" s="139">
        <v>97</v>
      </c>
      <c r="F31" s="535">
        <v>93</v>
      </c>
      <c r="G31" s="127">
        <f t="shared" ref="G31" si="2">F31-E31</f>
        <v>-4</v>
      </c>
      <c r="H31" s="126">
        <f t="shared" ref="H31" si="3">F31-D31</f>
        <v>23</v>
      </c>
    </row>
    <row r="32" spans="1:8">
      <c r="A32" s="884"/>
      <c r="B32" s="887" t="s">
        <v>99</v>
      </c>
      <c r="C32" s="888"/>
      <c r="D32" s="140">
        <v>179</v>
      </c>
      <c r="E32" s="141">
        <v>36</v>
      </c>
      <c r="F32" s="536">
        <v>164</v>
      </c>
      <c r="G32" s="136">
        <f t="shared" si="0"/>
        <v>128</v>
      </c>
      <c r="H32" s="135">
        <f t="shared" si="1"/>
        <v>-15</v>
      </c>
    </row>
    <row r="33" spans="1:8">
      <c r="A33" s="884"/>
      <c r="B33" s="862" t="s">
        <v>100</v>
      </c>
      <c r="C33" s="863"/>
      <c r="D33" s="126">
        <v>1749</v>
      </c>
      <c r="E33" s="142">
        <v>462</v>
      </c>
      <c r="F33" s="530">
        <v>2077</v>
      </c>
      <c r="G33" s="127">
        <f t="shared" si="0"/>
        <v>1615</v>
      </c>
      <c r="H33" s="126">
        <f t="shared" si="1"/>
        <v>328</v>
      </c>
    </row>
    <row r="34" spans="1:8">
      <c r="A34" s="884"/>
      <c r="B34" s="862" t="s">
        <v>101</v>
      </c>
      <c r="C34" s="863"/>
      <c r="D34" s="126">
        <v>0</v>
      </c>
      <c r="E34" s="142">
        <v>0</v>
      </c>
      <c r="F34" s="530">
        <v>0</v>
      </c>
      <c r="G34" s="127">
        <f t="shared" si="0"/>
        <v>0</v>
      </c>
      <c r="H34" s="126">
        <f t="shared" si="1"/>
        <v>0</v>
      </c>
    </row>
    <row r="35" spans="1:8">
      <c r="A35" s="884"/>
      <c r="B35" s="862" t="s">
        <v>102</v>
      </c>
      <c r="C35" s="863"/>
      <c r="D35" s="143">
        <v>186</v>
      </c>
      <c r="E35" s="144">
        <v>116</v>
      </c>
      <c r="F35" s="537">
        <v>395</v>
      </c>
      <c r="G35" s="127">
        <f t="shared" si="0"/>
        <v>279</v>
      </c>
      <c r="H35" s="126">
        <f t="shared" si="1"/>
        <v>209</v>
      </c>
    </row>
    <row r="36" spans="1:8">
      <c r="A36" s="884"/>
      <c r="B36" s="862" t="s">
        <v>103</v>
      </c>
      <c r="C36" s="889"/>
      <c r="D36" s="126">
        <v>4213</v>
      </c>
      <c r="E36" s="142">
        <v>3531</v>
      </c>
      <c r="F36" s="530">
        <v>3986</v>
      </c>
      <c r="G36" s="127">
        <f t="shared" si="0"/>
        <v>455</v>
      </c>
      <c r="H36" s="126">
        <f t="shared" si="1"/>
        <v>-227</v>
      </c>
    </row>
    <row r="37" spans="1:8" ht="42" customHeight="1">
      <c r="A37" s="884"/>
      <c r="B37" s="862" t="s">
        <v>104</v>
      </c>
      <c r="C37" s="863"/>
      <c r="D37" s="143">
        <v>170</v>
      </c>
      <c r="E37" s="144">
        <v>159</v>
      </c>
      <c r="F37" s="537">
        <v>227</v>
      </c>
      <c r="G37" s="127">
        <f t="shared" si="0"/>
        <v>68</v>
      </c>
      <c r="H37" s="126">
        <f t="shared" si="1"/>
        <v>57</v>
      </c>
    </row>
    <row r="38" spans="1:8">
      <c r="A38" s="884"/>
      <c r="B38" s="854" t="s">
        <v>105</v>
      </c>
      <c r="C38" s="855"/>
      <c r="D38" s="126">
        <v>964</v>
      </c>
      <c r="E38" s="142">
        <v>1059</v>
      </c>
      <c r="F38" s="530">
        <v>1116</v>
      </c>
      <c r="G38" s="127">
        <f t="shared" si="0"/>
        <v>57</v>
      </c>
      <c r="H38" s="126">
        <f t="shared" si="1"/>
        <v>152</v>
      </c>
    </row>
    <row r="39" spans="1:8">
      <c r="A39" s="884"/>
      <c r="B39" s="862" t="s">
        <v>106</v>
      </c>
      <c r="C39" s="863"/>
      <c r="D39" s="126">
        <v>18</v>
      </c>
      <c r="E39" s="142">
        <v>9</v>
      </c>
      <c r="F39" s="530">
        <v>7</v>
      </c>
      <c r="G39" s="127">
        <f t="shared" si="0"/>
        <v>-2</v>
      </c>
      <c r="H39" s="126">
        <f t="shared" si="1"/>
        <v>-11</v>
      </c>
    </row>
    <row r="40" spans="1:8">
      <c r="A40" s="884"/>
      <c r="B40" s="862" t="s">
        <v>107</v>
      </c>
      <c r="C40" s="863"/>
      <c r="D40" s="126">
        <v>63</v>
      </c>
      <c r="E40" s="142">
        <v>17</v>
      </c>
      <c r="F40" s="530">
        <v>77</v>
      </c>
      <c r="G40" s="127">
        <f t="shared" si="0"/>
        <v>60</v>
      </c>
      <c r="H40" s="126">
        <f t="shared" si="1"/>
        <v>14</v>
      </c>
    </row>
    <row r="41" spans="1:8">
      <c r="A41" s="884"/>
      <c r="B41" s="862" t="s">
        <v>108</v>
      </c>
      <c r="C41" s="863"/>
      <c r="D41" s="143">
        <v>223</v>
      </c>
      <c r="E41" s="144">
        <v>133</v>
      </c>
      <c r="F41" s="537">
        <v>162</v>
      </c>
      <c r="G41" s="127">
        <f t="shared" si="0"/>
        <v>29</v>
      </c>
      <c r="H41" s="126">
        <f t="shared" si="1"/>
        <v>-61</v>
      </c>
    </row>
    <row r="42" spans="1:8">
      <c r="A42" s="884"/>
      <c r="B42" s="862" t="s">
        <v>109</v>
      </c>
      <c r="C42" s="863"/>
      <c r="D42" s="126">
        <v>201</v>
      </c>
      <c r="E42" s="142">
        <v>240</v>
      </c>
      <c r="F42" s="530">
        <v>223</v>
      </c>
      <c r="G42" s="127">
        <f t="shared" si="0"/>
        <v>-17</v>
      </c>
      <c r="H42" s="126">
        <f t="shared" si="1"/>
        <v>22</v>
      </c>
    </row>
    <row r="43" spans="1:8" ht="13.5" thickBot="1">
      <c r="A43" s="884"/>
      <c r="B43" s="881" t="s">
        <v>110</v>
      </c>
      <c r="C43" s="882"/>
      <c r="D43" s="130">
        <v>601</v>
      </c>
      <c r="E43" s="146">
        <v>588</v>
      </c>
      <c r="F43" s="538">
        <v>566</v>
      </c>
      <c r="G43" s="145">
        <f t="shared" si="0"/>
        <v>-22</v>
      </c>
      <c r="H43" s="130">
        <f t="shared" si="1"/>
        <v>-35</v>
      </c>
    </row>
    <row r="44" spans="1:8" ht="15.75" thickBot="1">
      <c r="A44" s="873" t="s">
        <v>111</v>
      </c>
      <c r="B44" s="874"/>
      <c r="C44" s="874"/>
      <c r="D44" s="147">
        <v>172720</v>
      </c>
      <c r="E44" s="148">
        <v>161245</v>
      </c>
      <c r="F44" s="539">
        <v>160510</v>
      </c>
      <c r="G44" s="149">
        <f t="shared" si="0"/>
        <v>-735</v>
      </c>
      <c r="H44" s="149">
        <f t="shared" si="1"/>
        <v>-12210</v>
      </c>
    </row>
    <row r="45" spans="1:8" ht="25.5" customHeight="1">
      <c r="A45" s="875" t="s">
        <v>112</v>
      </c>
      <c r="B45" s="876"/>
      <c r="C45" s="877"/>
      <c r="D45" s="135">
        <v>6164</v>
      </c>
      <c r="E45" s="150">
        <v>6584</v>
      </c>
      <c r="F45" s="540">
        <v>8257</v>
      </c>
      <c r="G45" s="151">
        <f t="shared" si="0"/>
        <v>1673</v>
      </c>
      <c r="H45" s="135">
        <f t="shared" si="1"/>
        <v>2093</v>
      </c>
    </row>
    <row r="46" spans="1:8" ht="13.5" customHeight="1" thickBot="1">
      <c r="A46" s="878" t="s">
        <v>113</v>
      </c>
      <c r="B46" s="879"/>
      <c r="C46" s="880"/>
      <c r="D46" s="128">
        <v>3627</v>
      </c>
      <c r="E46" s="152">
        <v>2484</v>
      </c>
      <c r="F46" s="541">
        <v>4197</v>
      </c>
      <c r="G46" s="153">
        <f t="shared" si="0"/>
        <v>1713</v>
      </c>
      <c r="H46" s="128">
        <f t="shared" si="1"/>
        <v>570</v>
      </c>
    </row>
    <row r="47" spans="1:8">
      <c r="A47" s="154" t="s">
        <v>114</v>
      </c>
      <c r="B47" s="154"/>
      <c r="C47" s="154"/>
      <c r="D47" s="154"/>
    </row>
  </sheetData>
  <mergeCells count="46"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A2:E2"/>
    <mergeCell ref="A3:G3"/>
    <mergeCell ref="A4:E4"/>
    <mergeCell ref="A5:C8"/>
    <mergeCell ref="D5:D8"/>
    <mergeCell ref="E5:E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zoomScaleNormal="100" workbookViewId="0">
      <selection activeCell="I11" sqref="I11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55" t="s">
        <v>115</v>
      </c>
    </row>
    <row r="2" spans="1:6">
      <c r="F2" s="155"/>
    </row>
    <row r="3" spans="1:6" ht="27" customHeight="1">
      <c r="A3" s="893" t="s">
        <v>335</v>
      </c>
      <c r="B3" s="893"/>
      <c r="C3" s="893"/>
      <c r="D3" s="893"/>
      <c r="E3" s="893"/>
      <c r="F3" s="893"/>
    </row>
    <row r="4" spans="1:6" ht="13.5" thickBot="1"/>
    <row r="5" spans="1:6">
      <c r="A5" s="894" t="s">
        <v>72</v>
      </c>
      <c r="B5" s="842" t="s">
        <v>116</v>
      </c>
      <c r="C5" s="899" t="s">
        <v>334</v>
      </c>
      <c r="D5" s="899"/>
      <c r="E5" s="899"/>
      <c r="F5" s="900"/>
    </row>
    <row r="6" spans="1:6" ht="13.5" thickBot="1">
      <c r="A6" s="895"/>
      <c r="B6" s="897"/>
      <c r="C6" s="901"/>
      <c r="D6" s="901"/>
      <c r="E6" s="901"/>
      <c r="F6" s="902"/>
    </row>
    <row r="7" spans="1:6" ht="13.5" thickBot="1">
      <c r="A7" s="895"/>
      <c r="B7" s="897"/>
      <c r="C7" s="842" t="s">
        <v>117</v>
      </c>
      <c r="D7" s="903" t="s">
        <v>118</v>
      </c>
      <c r="E7" s="903"/>
      <c r="F7" s="904"/>
    </row>
    <row r="8" spans="1:6" ht="26.25" thickBot="1">
      <c r="A8" s="896"/>
      <c r="B8" s="898"/>
      <c r="C8" s="897"/>
      <c r="D8" s="121" t="s">
        <v>119</v>
      </c>
      <c r="E8" s="121" t="s">
        <v>120</v>
      </c>
      <c r="F8" s="156" t="s">
        <v>121</v>
      </c>
    </row>
    <row r="9" spans="1:6">
      <c r="A9" s="157"/>
      <c r="B9" s="157"/>
      <c r="C9" s="158"/>
      <c r="D9" s="159"/>
      <c r="E9" s="158"/>
      <c r="F9" s="160"/>
    </row>
    <row r="10" spans="1:6">
      <c r="A10" s="161" t="s">
        <v>122</v>
      </c>
      <c r="B10" s="162">
        <v>2013</v>
      </c>
      <c r="C10" s="163">
        <v>356</v>
      </c>
      <c r="D10" s="164">
        <v>61</v>
      </c>
      <c r="E10" s="163">
        <v>108</v>
      </c>
      <c r="F10" s="165">
        <v>138</v>
      </c>
    </row>
    <row r="11" spans="1:6" ht="13.5" thickBot="1">
      <c r="A11" s="166"/>
      <c r="B11" s="167">
        <v>2014</v>
      </c>
      <c r="C11" s="163">
        <v>427</v>
      </c>
      <c r="D11" s="164">
        <v>78</v>
      </c>
      <c r="E11" s="163">
        <v>126</v>
      </c>
      <c r="F11" s="165">
        <v>175</v>
      </c>
    </row>
    <row r="12" spans="1:6">
      <c r="A12" s="157"/>
      <c r="B12" s="157"/>
      <c r="C12" s="168"/>
      <c r="D12" s="169"/>
      <c r="E12" s="170"/>
      <c r="F12" s="169"/>
    </row>
    <row r="13" spans="1:6">
      <c r="A13" s="161" t="s">
        <v>123</v>
      </c>
      <c r="B13" s="162">
        <v>2013</v>
      </c>
      <c r="C13" s="171">
        <v>124</v>
      </c>
      <c r="D13" s="163">
        <v>33</v>
      </c>
      <c r="E13" s="164">
        <v>31</v>
      </c>
      <c r="F13" s="163">
        <v>63</v>
      </c>
    </row>
    <row r="14" spans="1:6" ht="13.5" thickBot="1">
      <c r="A14" s="172"/>
      <c r="B14" s="173">
        <v>2014</v>
      </c>
      <c r="C14" s="174">
        <v>128</v>
      </c>
      <c r="D14" s="175">
        <v>30</v>
      </c>
      <c r="E14" s="176">
        <v>46</v>
      </c>
      <c r="F14" s="175">
        <v>58</v>
      </c>
    </row>
    <row r="15" spans="1:6">
      <c r="A15" s="177"/>
      <c r="B15" s="178"/>
      <c r="C15" s="168"/>
      <c r="D15" s="169"/>
      <c r="E15" s="170"/>
      <c r="F15" s="169"/>
    </row>
    <row r="16" spans="1:6">
      <c r="A16" s="161" t="s">
        <v>124</v>
      </c>
      <c r="B16" s="162">
        <v>2013</v>
      </c>
      <c r="C16" s="171">
        <v>75</v>
      </c>
      <c r="D16" s="163">
        <v>7</v>
      </c>
      <c r="E16" s="164">
        <v>42</v>
      </c>
      <c r="F16" s="163">
        <v>27</v>
      </c>
    </row>
    <row r="17" spans="1:6" ht="13.5" thickBot="1">
      <c r="A17" s="172"/>
      <c r="B17" s="173">
        <v>2014</v>
      </c>
      <c r="C17" s="174">
        <v>105</v>
      </c>
      <c r="D17" s="175">
        <v>6</v>
      </c>
      <c r="E17" s="176">
        <v>56</v>
      </c>
      <c r="F17" s="175">
        <v>57</v>
      </c>
    </row>
    <row r="18" spans="1:6">
      <c r="A18" s="177"/>
      <c r="B18" s="179"/>
      <c r="C18" s="163"/>
      <c r="D18" s="163"/>
      <c r="E18" s="163"/>
      <c r="F18" s="165"/>
    </row>
    <row r="19" spans="1:6">
      <c r="A19" s="161" t="s">
        <v>125</v>
      </c>
      <c r="B19" s="180">
        <v>2013</v>
      </c>
      <c r="C19" s="163">
        <v>54</v>
      </c>
      <c r="D19" s="163">
        <v>5</v>
      </c>
      <c r="E19" s="163">
        <v>7</v>
      </c>
      <c r="F19" s="165">
        <v>12</v>
      </c>
    </row>
    <row r="20" spans="1:6">
      <c r="A20" s="172" t="s">
        <v>126</v>
      </c>
      <c r="B20" s="181">
        <v>2014</v>
      </c>
      <c r="C20" s="182">
        <v>83</v>
      </c>
      <c r="D20" s="182">
        <v>13</v>
      </c>
      <c r="E20" s="182">
        <v>5</v>
      </c>
      <c r="F20" s="183">
        <v>27</v>
      </c>
    </row>
    <row r="21" spans="1:6">
      <c r="A21" s="177"/>
      <c r="B21" s="179"/>
      <c r="C21" s="184"/>
      <c r="D21" s="184"/>
      <c r="E21" s="184"/>
      <c r="F21" s="185"/>
    </row>
    <row r="22" spans="1:6">
      <c r="A22" s="161" t="s">
        <v>127</v>
      </c>
      <c r="B22" s="180">
        <v>2013</v>
      </c>
      <c r="C22" s="163">
        <v>70</v>
      </c>
      <c r="D22" s="163">
        <v>14</v>
      </c>
      <c r="E22" s="163">
        <v>15</v>
      </c>
      <c r="F22" s="165">
        <v>17</v>
      </c>
    </row>
    <row r="23" spans="1:6" ht="13.5" thickBot="1">
      <c r="A23" s="172" t="s">
        <v>128</v>
      </c>
      <c r="B23" s="181">
        <v>2014</v>
      </c>
      <c r="C23" s="182">
        <v>93</v>
      </c>
      <c r="D23" s="182">
        <v>27</v>
      </c>
      <c r="E23" s="182">
        <v>11</v>
      </c>
      <c r="F23" s="183">
        <v>31</v>
      </c>
    </row>
    <row r="24" spans="1:6">
      <c r="A24" s="157"/>
      <c r="B24" s="186"/>
      <c r="C24" s="169"/>
      <c r="D24" s="169"/>
      <c r="E24" s="169"/>
      <c r="F24" s="187"/>
    </row>
    <row r="25" spans="1:6">
      <c r="A25" s="161" t="s">
        <v>129</v>
      </c>
      <c r="B25" s="180">
        <v>2013</v>
      </c>
      <c r="C25" s="163">
        <v>179</v>
      </c>
      <c r="D25" s="163">
        <v>47</v>
      </c>
      <c r="E25" s="163">
        <v>30</v>
      </c>
      <c r="F25" s="165">
        <v>54</v>
      </c>
    </row>
    <row r="26" spans="1:6" ht="13.5" thickBot="1">
      <c r="A26" s="166"/>
      <c r="B26" s="188">
        <v>2014</v>
      </c>
      <c r="C26" s="175">
        <v>164</v>
      </c>
      <c r="D26" s="175">
        <v>52</v>
      </c>
      <c r="E26" s="175">
        <v>21</v>
      </c>
      <c r="F26" s="189">
        <v>51</v>
      </c>
    </row>
    <row r="27" spans="1:6">
      <c r="A27" s="157"/>
      <c r="B27" s="186"/>
      <c r="C27" s="169"/>
      <c r="D27" s="169"/>
      <c r="E27" s="169"/>
      <c r="F27" s="187"/>
    </row>
    <row r="28" spans="1:6">
      <c r="A28" s="161" t="s">
        <v>130</v>
      </c>
      <c r="B28" s="180">
        <v>2013</v>
      </c>
      <c r="C28" s="163">
        <v>1749</v>
      </c>
      <c r="D28" s="163">
        <v>998</v>
      </c>
      <c r="E28" s="163">
        <v>191</v>
      </c>
      <c r="F28" s="165">
        <v>567</v>
      </c>
    </row>
    <row r="29" spans="1:6" ht="13.5" thickBot="1">
      <c r="A29" s="166"/>
      <c r="B29" s="188">
        <v>2014</v>
      </c>
      <c r="C29" s="175">
        <v>2077</v>
      </c>
      <c r="D29" s="175">
        <v>1059</v>
      </c>
      <c r="E29" s="175">
        <v>271</v>
      </c>
      <c r="F29" s="189">
        <v>786</v>
      </c>
    </row>
    <row r="30" spans="1:6" ht="6.75" customHeight="1">
      <c r="A30" s="157"/>
      <c r="B30" s="186"/>
      <c r="C30" s="169"/>
      <c r="D30" s="169"/>
      <c r="E30" s="169"/>
      <c r="F30" s="187"/>
    </row>
    <row r="31" spans="1:6" ht="23.25" customHeight="1">
      <c r="A31" s="190" t="s">
        <v>131</v>
      </c>
      <c r="B31" s="180">
        <v>2013</v>
      </c>
      <c r="C31" s="163">
        <v>0</v>
      </c>
      <c r="D31" s="163">
        <v>0</v>
      </c>
      <c r="E31" s="163">
        <v>0</v>
      </c>
      <c r="F31" s="165">
        <v>0</v>
      </c>
    </row>
    <row r="32" spans="1:6" ht="13.5" thickBot="1">
      <c r="A32" s="166" t="s">
        <v>230</v>
      </c>
      <c r="B32" s="188">
        <v>2014</v>
      </c>
      <c r="C32" s="175">
        <v>0</v>
      </c>
      <c r="D32" s="175">
        <v>0</v>
      </c>
      <c r="E32" s="175">
        <v>0</v>
      </c>
      <c r="F32" s="189">
        <v>0</v>
      </c>
    </row>
    <row r="33" spans="1:6">
      <c r="A33" s="161"/>
      <c r="B33" s="180"/>
      <c r="C33" s="163"/>
      <c r="D33" s="163"/>
      <c r="E33" s="163"/>
      <c r="F33" s="165"/>
    </row>
    <row r="34" spans="1:6">
      <c r="A34" s="161" t="s">
        <v>132</v>
      </c>
      <c r="B34" s="180">
        <v>2013</v>
      </c>
      <c r="C34" s="163">
        <v>52</v>
      </c>
      <c r="D34" s="163">
        <v>9</v>
      </c>
      <c r="E34" s="163">
        <v>8</v>
      </c>
      <c r="F34" s="165">
        <v>27</v>
      </c>
    </row>
    <row r="35" spans="1:6" ht="13.5" thickBot="1">
      <c r="A35" s="161" t="s">
        <v>133</v>
      </c>
      <c r="B35" s="180">
        <v>2014</v>
      </c>
      <c r="C35" s="163">
        <v>41</v>
      </c>
      <c r="D35" s="163">
        <v>16</v>
      </c>
      <c r="E35" s="163">
        <v>4</v>
      </c>
      <c r="F35" s="165">
        <v>18</v>
      </c>
    </row>
    <row r="36" spans="1:6">
      <c r="A36" s="157"/>
      <c r="B36" s="186"/>
      <c r="C36" s="169"/>
      <c r="D36" s="169"/>
      <c r="E36" s="169"/>
      <c r="F36" s="187"/>
    </row>
    <row r="37" spans="1:6">
      <c r="A37" s="161" t="s">
        <v>134</v>
      </c>
      <c r="B37" s="180">
        <v>2013</v>
      </c>
      <c r="C37" s="163">
        <v>186</v>
      </c>
      <c r="D37" s="163">
        <v>9</v>
      </c>
      <c r="E37" s="163">
        <v>99</v>
      </c>
      <c r="F37" s="165">
        <v>151</v>
      </c>
    </row>
    <row r="38" spans="1:6" ht="13.5" thickBot="1">
      <c r="A38" s="161"/>
      <c r="B38" s="180">
        <v>2014</v>
      </c>
      <c r="C38" s="163">
        <v>395</v>
      </c>
      <c r="D38" s="163">
        <v>19</v>
      </c>
      <c r="E38" s="163">
        <v>192</v>
      </c>
      <c r="F38" s="165">
        <v>362</v>
      </c>
    </row>
    <row r="39" spans="1:6">
      <c r="A39" s="890" t="s">
        <v>135</v>
      </c>
      <c r="B39" s="186"/>
      <c r="C39" s="186"/>
      <c r="D39" s="186"/>
      <c r="E39" s="186"/>
      <c r="F39" s="191"/>
    </row>
    <row r="40" spans="1:6">
      <c r="A40" s="891"/>
      <c r="B40" s="180">
        <v>2013</v>
      </c>
      <c r="C40" s="163">
        <f>C10+C25+C28+C31+C34+C37</f>
        <v>2522</v>
      </c>
      <c r="D40" s="163">
        <f>D10+D25+D28+D31+D34+D37</f>
        <v>1124</v>
      </c>
      <c r="E40" s="163">
        <f>E10+E25+E28+E31+E34+E37</f>
        <v>436</v>
      </c>
      <c r="F40" s="163">
        <f>F10+F25+F28+F31+F34+F37</f>
        <v>937</v>
      </c>
    </row>
    <row r="41" spans="1:6">
      <c r="A41" s="891"/>
      <c r="B41" s="192" t="s">
        <v>136</v>
      </c>
      <c r="C41" s="193">
        <v>100</v>
      </c>
      <c r="D41" s="193">
        <f>D40/$C$40*100</f>
        <v>44.567803330689934</v>
      </c>
      <c r="E41" s="193">
        <f>E40/$C$40*100</f>
        <v>17.287866772402854</v>
      </c>
      <c r="F41" s="194">
        <f>F40/$C$40*100</f>
        <v>37.153053132434579</v>
      </c>
    </row>
    <row r="42" spans="1:6">
      <c r="A42" s="891"/>
      <c r="B42" s="192"/>
      <c r="C42" s="195"/>
      <c r="D42" s="192"/>
      <c r="E42" s="192"/>
      <c r="F42" s="196"/>
    </row>
    <row r="43" spans="1:6">
      <c r="A43" s="891"/>
      <c r="B43" s="180">
        <v>2014</v>
      </c>
      <c r="C43" s="163">
        <f>C11+C26+C29+C35++C32+C38</f>
        <v>3104</v>
      </c>
      <c r="D43" s="163">
        <f>D11+D26+D29+D35++D32+D38</f>
        <v>1224</v>
      </c>
      <c r="E43" s="163">
        <f>E11+E26+E29+E35++E32+E38</f>
        <v>614</v>
      </c>
      <c r="F43" s="163">
        <f>F11+F26+F29+F35++F32+F38</f>
        <v>1392</v>
      </c>
    </row>
    <row r="44" spans="1:6" ht="13.5" thickBot="1">
      <c r="A44" s="892"/>
      <c r="B44" s="197" t="s">
        <v>136</v>
      </c>
      <c r="C44" s="198">
        <v>100</v>
      </c>
      <c r="D44" s="198">
        <f>D43/$C$43*100</f>
        <v>39.432989690721648</v>
      </c>
      <c r="E44" s="198">
        <f>E43/$C$43*100</f>
        <v>19.780927835051546</v>
      </c>
      <c r="F44" s="199">
        <f>F43/$C$43*100</f>
        <v>44.845360824742272</v>
      </c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2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N7" sqref="N7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543" t="s">
        <v>263</v>
      </c>
    </row>
    <row r="2" spans="1:12">
      <c r="F2" s="543"/>
    </row>
    <row r="3" spans="1:12" ht="32.25" customHeight="1">
      <c r="A3" s="893" t="s">
        <v>366</v>
      </c>
      <c r="B3" s="893"/>
      <c r="C3" s="893"/>
      <c r="D3" s="893"/>
      <c r="E3" s="893"/>
      <c r="F3" s="893"/>
      <c r="G3" s="893"/>
      <c r="H3" s="893"/>
      <c r="I3" s="893"/>
      <c r="J3" s="893"/>
      <c r="K3" s="893"/>
      <c r="L3" s="893"/>
    </row>
    <row r="4" spans="1:12" ht="13.5" thickBot="1"/>
    <row r="5" spans="1:12">
      <c r="A5" s="918" t="s">
        <v>72</v>
      </c>
      <c r="B5" s="919"/>
      <c r="C5" s="923" t="s">
        <v>117</v>
      </c>
      <c r="D5" s="926" t="s">
        <v>264</v>
      </c>
      <c r="E5" s="929" t="s">
        <v>118</v>
      </c>
      <c r="F5" s="930"/>
      <c r="G5" s="930"/>
      <c r="H5" s="930"/>
      <c r="I5" s="930"/>
      <c r="J5" s="930"/>
      <c r="K5" s="930"/>
      <c r="L5" s="931"/>
    </row>
    <row r="6" spans="1:12" ht="25.5" customHeight="1">
      <c r="A6" s="920"/>
      <c r="B6" s="914"/>
      <c r="C6" s="924"/>
      <c r="D6" s="927"/>
      <c r="E6" s="920" t="s">
        <v>243</v>
      </c>
      <c r="F6" s="913"/>
      <c r="G6" s="913" t="s">
        <v>119</v>
      </c>
      <c r="H6" s="913"/>
      <c r="I6" s="913" t="s">
        <v>120</v>
      </c>
      <c r="J6" s="913"/>
      <c r="K6" s="913" t="s">
        <v>121</v>
      </c>
      <c r="L6" s="914"/>
    </row>
    <row r="7" spans="1:12" ht="13.5" thickBot="1">
      <c r="A7" s="921"/>
      <c r="B7" s="922"/>
      <c r="C7" s="925"/>
      <c r="D7" s="928"/>
      <c r="E7" s="561" t="s">
        <v>212</v>
      </c>
      <c r="F7" s="562" t="s">
        <v>75</v>
      </c>
      <c r="G7" s="561" t="s">
        <v>212</v>
      </c>
      <c r="H7" s="562" t="s">
        <v>75</v>
      </c>
      <c r="I7" s="561" t="s">
        <v>212</v>
      </c>
      <c r="J7" s="562" t="s">
        <v>75</v>
      </c>
      <c r="K7" s="561" t="s">
        <v>212</v>
      </c>
      <c r="L7" s="563" t="s">
        <v>75</v>
      </c>
    </row>
    <row r="8" spans="1:12">
      <c r="A8" s="915" t="s">
        <v>265</v>
      </c>
      <c r="B8" s="916"/>
      <c r="C8" s="564">
        <v>427</v>
      </c>
      <c r="D8" s="565">
        <v>224</v>
      </c>
      <c r="E8" s="558">
        <v>174</v>
      </c>
      <c r="F8" s="560">
        <v>73</v>
      </c>
      <c r="G8" s="560">
        <v>78</v>
      </c>
      <c r="H8" s="560">
        <v>37</v>
      </c>
      <c r="I8" s="560">
        <v>126</v>
      </c>
      <c r="J8" s="560">
        <v>55</v>
      </c>
      <c r="K8" s="560">
        <v>175</v>
      </c>
      <c r="L8" s="559">
        <v>104</v>
      </c>
    </row>
    <row r="9" spans="1:12">
      <c r="A9" s="917" t="s">
        <v>91</v>
      </c>
      <c r="B9" s="547" t="s">
        <v>266</v>
      </c>
      <c r="C9" s="566">
        <v>128</v>
      </c>
      <c r="D9" s="567">
        <v>82</v>
      </c>
      <c r="E9" s="544">
        <v>63</v>
      </c>
      <c r="F9" s="546">
        <v>36</v>
      </c>
      <c r="G9" s="546">
        <v>30</v>
      </c>
      <c r="H9" s="546">
        <v>20</v>
      </c>
      <c r="I9" s="546">
        <v>46</v>
      </c>
      <c r="J9" s="546">
        <v>21</v>
      </c>
      <c r="K9" s="546">
        <v>58</v>
      </c>
      <c r="L9" s="545">
        <v>39</v>
      </c>
    </row>
    <row r="10" spans="1:12">
      <c r="A10" s="917"/>
      <c r="B10" s="547" t="s">
        <v>267</v>
      </c>
      <c r="C10" s="566">
        <v>105</v>
      </c>
      <c r="D10" s="567">
        <v>48</v>
      </c>
      <c r="E10" s="544">
        <v>48</v>
      </c>
      <c r="F10" s="546">
        <v>11</v>
      </c>
      <c r="G10" s="546">
        <v>6</v>
      </c>
      <c r="H10" s="546">
        <v>1</v>
      </c>
      <c r="I10" s="546">
        <v>56</v>
      </c>
      <c r="J10" s="546">
        <v>21</v>
      </c>
      <c r="K10" s="546">
        <v>57</v>
      </c>
      <c r="L10" s="545">
        <v>33</v>
      </c>
    </row>
    <row r="11" spans="1:12" ht="25.5">
      <c r="A11" s="917"/>
      <c r="B11" s="547" t="s">
        <v>268</v>
      </c>
      <c r="C11" s="566">
        <v>83</v>
      </c>
      <c r="D11" s="567">
        <v>35</v>
      </c>
      <c r="E11" s="544">
        <v>26</v>
      </c>
      <c r="F11" s="546">
        <v>7</v>
      </c>
      <c r="G11" s="546">
        <v>13</v>
      </c>
      <c r="H11" s="546">
        <v>4</v>
      </c>
      <c r="I11" s="546">
        <v>5</v>
      </c>
      <c r="J11" s="546">
        <v>2</v>
      </c>
      <c r="K11" s="546">
        <v>27</v>
      </c>
      <c r="L11" s="545">
        <v>14</v>
      </c>
    </row>
    <row r="12" spans="1:12" ht="38.25">
      <c r="A12" s="917"/>
      <c r="B12" s="548" t="s">
        <v>269</v>
      </c>
      <c r="C12" s="566">
        <v>93</v>
      </c>
      <c r="D12" s="567">
        <v>44</v>
      </c>
      <c r="E12" s="544">
        <v>34</v>
      </c>
      <c r="F12" s="546">
        <v>16</v>
      </c>
      <c r="G12" s="546">
        <v>27</v>
      </c>
      <c r="H12" s="546">
        <v>11</v>
      </c>
      <c r="I12" s="546">
        <v>11</v>
      </c>
      <c r="J12" s="546">
        <v>5</v>
      </c>
      <c r="K12" s="546">
        <v>31</v>
      </c>
      <c r="L12" s="545">
        <v>16</v>
      </c>
    </row>
    <row r="13" spans="1:12">
      <c r="A13" s="917"/>
      <c r="B13" s="547" t="s">
        <v>270</v>
      </c>
      <c r="C13" s="566">
        <v>18</v>
      </c>
      <c r="D13" s="567">
        <v>15</v>
      </c>
      <c r="E13" s="544">
        <v>3</v>
      </c>
      <c r="F13" s="546">
        <v>3</v>
      </c>
      <c r="G13" s="546">
        <v>2</v>
      </c>
      <c r="H13" s="546">
        <v>1</v>
      </c>
      <c r="I13" s="546">
        <v>8</v>
      </c>
      <c r="J13" s="546">
        <v>6</v>
      </c>
      <c r="K13" s="546">
        <v>2</v>
      </c>
      <c r="L13" s="545">
        <v>2</v>
      </c>
    </row>
    <row r="14" spans="1:12">
      <c r="A14" s="905" t="s">
        <v>271</v>
      </c>
      <c r="B14" s="906"/>
      <c r="C14" s="566">
        <v>164</v>
      </c>
      <c r="D14" s="567">
        <v>32</v>
      </c>
      <c r="E14" s="544">
        <v>58</v>
      </c>
      <c r="F14" s="546">
        <v>12</v>
      </c>
      <c r="G14" s="546">
        <v>52</v>
      </c>
      <c r="H14" s="546">
        <v>9</v>
      </c>
      <c r="I14" s="546">
        <v>21</v>
      </c>
      <c r="J14" s="546">
        <v>7</v>
      </c>
      <c r="K14" s="546">
        <v>51</v>
      </c>
      <c r="L14" s="545">
        <v>7</v>
      </c>
    </row>
    <row r="15" spans="1:12">
      <c r="A15" s="905" t="s">
        <v>272</v>
      </c>
      <c r="B15" s="906"/>
      <c r="C15" s="566">
        <v>2077</v>
      </c>
      <c r="D15" s="567">
        <v>1471</v>
      </c>
      <c r="E15" s="544">
        <v>733</v>
      </c>
      <c r="F15" s="546">
        <v>523</v>
      </c>
      <c r="G15" s="546">
        <v>1059</v>
      </c>
      <c r="H15" s="546">
        <v>756</v>
      </c>
      <c r="I15" s="546">
        <v>271</v>
      </c>
      <c r="J15" s="546">
        <v>169</v>
      </c>
      <c r="K15" s="546">
        <v>786</v>
      </c>
      <c r="L15" s="545">
        <v>560</v>
      </c>
    </row>
    <row r="16" spans="1:12" ht="24.75" customHeight="1">
      <c r="A16" s="905" t="s">
        <v>273</v>
      </c>
      <c r="B16" s="906"/>
      <c r="C16" s="566">
        <v>0</v>
      </c>
      <c r="D16" s="567">
        <v>0</v>
      </c>
      <c r="E16" s="544">
        <v>0</v>
      </c>
      <c r="F16" s="546">
        <v>0</v>
      </c>
      <c r="G16" s="546">
        <v>0</v>
      </c>
      <c r="H16" s="546">
        <v>0</v>
      </c>
      <c r="I16" s="546">
        <v>0</v>
      </c>
      <c r="J16" s="546">
        <v>0</v>
      </c>
      <c r="K16" s="546">
        <v>0</v>
      </c>
      <c r="L16" s="545">
        <v>0</v>
      </c>
    </row>
    <row r="17" spans="1:12">
      <c r="A17" s="905" t="s">
        <v>274</v>
      </c>
      <c r="B17" s="906"/>
      <c r="C17" s="566">
        <v>395</v>
      </c>
      <c r="D17" s="567">
        <v>219</v>
      </c>
      <c r="E17" s="544">
        <v>142</v>
      </c>
      <c r="F17" s="546">
        <v>81</v>
      </c>
      <c r="G17" s="546">
        <v>19</v>
      </c>
      <c r="H17" s="546">
        <v>15</v>
      </c>
      <c r="I17" s="546">
        <v>192</v>
      </c>
      <c r="J17" s="546">
        <v>71</v>
      </c>
      <c r="K17" s="546">
        <v>362</v>
      </c>
      <c r="L17" s="545">
        <v>205</v>
      </c>
    </row>
    <row r="18" spans="1:12" ht="37.5" customHeight="1" thickBot="1">
      <c r="A18" s="907" t="s">
        <v>275</v>
      </c>
      <c r="B18" s="908"/>
      <c r="C18" s="568">
        <v>41</v>
      </c>
      <c r="D18" s="569">
        <v>29</v>
      </c>
      <c r="E18" s="549">
        <v>18</v>
      </c>
      <c r="F18" s="551">
        <v>13</v>
      </c>
      <c r="G18" s="551">
        <v>16</v>
      </c>
      <c r="H18" s="551">
        <v>11</v>
      </c>
      <c r="I18" s="551">
        <v>4</v>
      </c>
      <c r="J18" s="551">
        <v>2</v>
      </c>
      <c r="K18" s="551">
        <v>18</v>
      </c>
      <c r="L18" s="550">
        <v>11</v>
      </c>
    </row>
    <row r="19" spans="1:12">
      <c r="A19" s="909" t="s">
        <v>276</v>
      </c>
      <c r="B19" s="910"/>
      <c r="C19" s="552">
        <f>C8+C14+C15+C16+C17+C18</f>
        <v>3104</v>
      </c>
      <c r="D19" s="553">
        <f t="shared" ref="D19:L19" si="0">D8+D14+D15+D16+D17+D18</f>
        <v>1975</v>
      </c>
      <c r="E19" s="570">
        <f t="shared" si="0"/>
        <v>1125</v>
      </c>
      <c r="F19" s="554">
        <f t="shared" si="0"/>
        <v>702</v>
      </c>
      <c r="G19" s="554">
        <f t="shared" si="0"/>
        <v>1224</v>
      </c>
      <c r="H19" s="554">
        <f t="shared" si="0"/>
        <v>828</v>
      </c>
      <c r="I19" s="554">
        <f t="shared" si="0"/>
        <v>614</v>
      </c>
      <c r="J19" s="554">
        <f t="shared" si="0"/>
        <v>304</v>
      </c>
      <c r="K19" s="554">
        <f t="shared" si="0"/>
        <v>1392</v>
      </c>
      <c r="L19" s="553">
        <f t="shared" si="0"/>
        <v>887</v>
      </c>
    </row>
    <row r="20" spans="1:12" ht="13.5" thickBot="1">
      <c r="A20" s="911" t="s">
        <v>277</v>
      </c>
      <c r="B20" s="912"/>
      <c r="C20" s="555">
        <f t="shared" ref="C20" si="1">C19/$C$19*100</f>
        <v>100</v>
      </c>
      <c r="D20" s="556">
        <f>D19/C19*100</f>
        <v>63.627577319587623</v>
      </c>
      <c r="E20" s="571">
        <f>E19/$C$19*100</f>
        <v>36.243556701030926</v>
      </c>
      <c r="F20" s="557">
        <f>F19/$D$19*100</f>
        <v>35.544303797468352</v>
      </c>
      <c r="G20" s="557">
        <f t="shared" ref="G20:K20" si="2">G19/$C$19*100</f>
        <v>39.432989690721648</v>
      </c>
      <c r="H20" s="557">
        <f>H19/$D$19*100</f>
        <v>41.924050632911388</v>
      </c>
      <c r="I20" s="557">
        <f t="shared" si="2"/>
        <v>19.780927835051546</v>
      </c>
      <c r="J20" s="557">
        <f>J19/$D$19*100</f>
        <v>15.39240506329114</v>
      </c>
      <c r="K20" s="557">
        <f t="shared" si="2"/>
        <v>44.845360824742272</v>
      </c>
      <c r="L20" s="556">
        <f>L19/$D$19*100</f>
        <v>44.911392405063289</v>
      </c>
    </row>
  </sheetData>
  <mergeCells count="18"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  <mergeCell ref="A17:B17"/>
    <mergeCell ref="A18:B18"/>
    <mergeCell ref="A19:B19"/>
    <mergeCell ref="A20:B20"/>
    <mergeCell ref="A15:B15"/>
    <mergeCell ref="A16:B1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33"/>
  <sheetViews>
    <sheetView showGridLines="0" workbookViewId="0">
      <selection activeCell="M20" sqref="M20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766" t="s">
        <v>138</v>
      </c>
      <c r="G1" s="766"/>
    </row>
    <row r="2" spans="1:9" ht="9" customHeight="1">
      <c r="A2" s="935"/>
      <c r="B2" s="935"/>
      <c r="C2" s="935"/>
      <c r="D2" s="935"/>
      <c r="E2" s="935"/>
      <c r="F2" s="935"/>
      <c r="G2" s="935"/>
    </row>
    <row r="3" spans="1:9" s="200" customFormat="1" ht="30" customHeight="1">
      <c r="A3" s="936" t="s">
        <v>367</v>
      </c>
      <c r="B3" s="936"/>
      <c r="C3" s="936"/>
      <c r="D3" s="936"/>
      <c r="E3" s="936"/>
      <c r="F3" s="936"/>
      <c r="G3" s="936"/>
    </row>
    <row r="4" spans="1:9" s="200" customFormat="1" ht="11.25" customHeight="1" thickBot="1">
      <c r="A4" s="766" t="s">
        <v>43</v>
      </c>
      <c r="B4" s="766"/>
      <c r="C4" s="766"/>
      <c r="D4" s="766"/>
      <c r="E4" s="766"/>
      <c r="F4" s="766"/>
      <c r="G4" s="766"/>
    </row>
    <row r="5" spans="1:9" ht="17.25" customHeight="1" thickTop="1" thickBot="1">
      <c r="A5" s="202"/>
      <c r="B5" s="783" t="s">
        <v>251</v>
      </c>
      <c r="C5" s="781"/>
      <c r="D5" s="781"/>
      <c r="E5" s="781"/>
      <c r="F5" s="781"/>
      <c r="G5" s="782"/>
    </row>
    <row r="6" spans="1:9" ht="15.75" customHeight="1" thickTop="1" thickBot="1">
      <c r="A6" s="203"/>
      <c r="B6" s="932" t="s">
        <v>336</v>
      </c>
      <c r="C6" s="933"/>
      <c r="D6" s="934" t="s">
        <v>259</v>
      </c>
      <c r="E6" s="933"/>
      <c r="F6" s="934" t="s">
        <v>337</v>
      </c>
      <c r="G6" s="933"/>
    </row>
    <row r="7" spans="1:9" ht="16.5" customHeight="1" thickTop="1">
      <c r="A7" s="204" t="s">
        <v>139</v>
      </c>
      <c r="B7" s="939" t="s">
        <v>140</v>
      </c>
      <c r="C7" s="937" t="s">
        <v>141</v>
      </c>
      <c r="D7" s="941" t="s">
        <v>142</v>
      </c>
      <c r="E7" s="944" t="s">
        <v>141</v>
      </c>
      <c r="F7" s="939" t="s">
        <v>140</v>
      </c>
      <c r="G7" s="937" t="s">
        <v>141</v>
      </c>
      <c r="I7" s="205"/>
    </row>
    <row r="8" spans="1:9">
      <c r="A8" s="206"/>
      <c r="B8" s="940"/>
      <c r="C8" s="938"/>
      <c r="D8" s="942"/>
      <c r="E8" s="938"/>
      <c r="F8" s="940"/>
      <c r="G8" s="938"/>
    </row>
    <row r="9" spans="1:9" ht="8.25" customHeight="1" thickBot="1">
      <c r="A9" s="207"/>
      <c r="B9" s="940"/>
      <c r="C9" s="938"/>
      <c r="D9" s="943"/>
      <c r="E9" s="945"/>
      <c r="F9" s="940"/>
      <c r="G9" s="938"/>
    </row>
    <row r="10" spans="1:9" ht="16.5" customHeight="1" thickTop="1" thickBot="1">
      <c r="A10" s="221" t="s">
        <v>143</v>
      </c>
      <c r="B10" s="222">
        <v>14.6</v>
      </c>
      <c r="C10" s="223">
        <f>B10/B26*100</f>
        <v>101.38888888888889</v>
      </c>
      <c r="D10" s="222">
        <v>13.8</v>
      </c>
      <c r="E10" s="224">
        <f>D10/$D$26*100</f>
        <v>98.571428571428584</v>
      </c>
      <c r="F10" s="222">
        <v>13.7</v>
      </c>
      <c r="G10" s="517">
        <f>F10/$F$26*100</f>
        <v>98.561151079136692</v>
      </c>
    </row>
    <row r="11" spans="1:9" ht="16.5" customHeight="1" thickTop="1">
      <c r="A11" s="512" t="s">
        <v>144</v>
      </c>
      <c r="B11" s="513">
        <v>19.3</v>
      </c>
      <c r="C11" s="514">
        <f>B11/B26*100</f>
        <v>134.0277777777778</v>
      </c>
      <c r="D11" s="513">
        <v>18.8</v>
      </c>
      <c r="E11" s="515">
        <f t="shared" ref="E11:E26" si="0">D11/$D$26*100</f>
        <v>134.28571428571431</v>
      </c>
      <c r="F11" s="513">
        <v>18.8</v>
      </c>
      <c r="G11" s="516">
        <f t="shared" ref="G11:G26" si="1">F11/$F$26*100</f>
        <v>135.25179856115108</v>
      </c>
    </row>
    <row r="12" spans="1:9" ht="15">
      <c r="A12" s="208" t="s">
        <v>145</v>
      </c>
      <c r="B12" s="213">
        <v>15.2</v>
      </c>
      <c r="C12" s="214">
        <f>B12/B26*100</f>
        <v>105.55555555555556</v>
      </c>
      <c r="D12" s="213">
        <v>15</v>
      </c>
      <c r="E12" s="211">
        <f t="shared" si="0"/>
        <v>107.14285714285714</v>
      </c>
      <c r="F12" s="213">
        <v>15</v>
      </c>
      <c r="G12" s="212">
        <f t="shared" si="1"/>
        <v>107.91366906474819</v>
      </c>
    </row>
    <row r="13" spans="1:9" ht="15">
      <c r="A13" s="208" t="s">
        <v>146</v>
      </c>
      <c r="B13" s="209">
        <v>17.2</v>
      </c>
      <c r="C13" s="210">
        <f>B13/B26*100</f>
        <v>119.44444444444444</v>
      </c>
      <c r="D13" s="209">
        <v>16.5</v>
      </c>
      <c r="E13" s="211">
        <f t="shared" si="0"/>
        <v>117.85714285714286</v>
      </c>
      <c r="F13" s="209">
        <v>16.3</v>
      </c>
      <c r="G13" s="212">
        <f t="shared" si="1"/>
        <v>117.26618705035972</v>
      </c>
    </row>
    <row r="14" spans="1:9" ht="15">
      <c r="A14" s="215" t="s">
        <v>147</v>
      </c>
      <c r="B14" s="213">
        <v>15.1</v>
      </c>
      <c r="C14" s="214">
        <f>B14/B26*100</f>
        <v>104.86111111111111</v>
      </c>
      <c r="D14" s="213">
        <v>14.5</v>
      </c>
      <c r="E14" s="211">
        <f t="shared" si="0"/>
        <v>103.57142857142858</v>
      </c>
      <c r="F14" s="213">
        <v>14.6</v>
      </c>
      <c r="G14" s="212">
        <f t="shared" si="1"/>
        <v>105.03597122302158</v>
      </c>
    </row>
    <row r="15" spans="1:9" ht="15">
      <c r="A15" s="216" t="s">
        <v>148</v>
      </c>
      <c r="B15" s="209">
        <v>12.5</v>
      </c>
      <c r="C15" s="210">
        <f>B15/B26*100</f>
        <v>86.805555555555557</v>
      </c>
      <c r="D15" s="209">
        <v>12.1</v>
      </c>
      <c r="E15" s="211">
        <f t="shared" si="0"/>
        <v>86.428571428571416</v>
      </c>
      <c r="F15" s="209">
        <v>12.1</v>
      </c>
      <c r="G15" s="212">
        <f t="shared" si="1"/>
        <v>87.050359712230204</v>
      </c>
    </row>
    <row r="16" spans="1:9" ht="15">
      <c r="A16" s="216" t="s">
        <v>149</v>
      </c>
      <c r="B16" s="213">
        <v>11.5</v>
      </c>
      <c r="C16" s="214">
        <f>B16/B26*100</f>
        <v>79.8611111111111</v>
      </c>
      <c r="D16" s="213">
        <v>11.4</v>
      </c>
      <c r="E16" s="211">
        <f t="shared" si="0"/>
        <v>81.428571428571431</v>
      </c>
      <c r="F16" s="213">
        <v>11.4</v>
      </c>
      <c r="G16" s="212">
        <f t="shared" si="1"/>
        <v>82.014388489208628</v>
      </c>
    </row>
    <row r="17" spans="1:7" ht="15">
      <c r="A17" s="208" t="s">
        <v>150</v>
      </c>
      <c r="B17" s="209">
        <v>15.7</v>
      </c>
      <c r="C17" s="210">
        <f>B17/B26*100</f>
        <v>109.02777777777777</v>
      </c>
      <c r="D17" s="209">
        <v>15</v>
      </c>
      <c r="E17" s="211">
        <f t="shared" si="0"/>
        <v>107.14285714285714</v>
      </c>
      <c r="F17" s="209">
        <v>14.9</v>
      </c>
      <c r="G17" s="212">
        <f t="shared" si="1"/>
        <v>107.19424460431655</v>
      </c>
    </row>
    <row r="18" spans="1:7" ht="15">
      <c r="A18" s="215" t="s">
        <v>151</v>
      </c>
      <c r="B18" s="213">
        <v>17.3</v>
      </c>
      <c r="C18" s="214">
        <f>B18/B26*100</f>
        <v>120.13888888888889</v>
      </c>
      <c r="D18" s="213">
        <v>16.899999999999999</v>
      </c>
      <c r="E18" s="211">
        <f t="shared" si="0"/>
        <v>120.71428571428571</v>
      </c>
      <c r="F18" s="213">
        <v>16.899999999999999</v>
      </c>
      <c r="G18" s="212">
        <f t="shared" si="1"/>
        <v>121.58273381294961</v>
      </c>
    </row>
    <row r="19" spans="1:7" ht="15">
      <c r="A19" s="216" t="s">
        <v>152</v>
      </c>
      <c r="B19" s="209">
        <v>15.8</v>
      </c>
      <c r="C19" s="210">
        <f>B19/B26*100</f>
        <v>109.72222222222223</v>
      </c>
      <c r="D19" s="209">
        <v>15.7</v>
      </c>
      <c r="E19" s="211">
        <f t="shared" si="0"/>
        <v>112.14285714285714</v>
      </c>
      <c r="F19" s="209">
        <v>15.5</v>
      </c>
      <c r="G19" s="212">
        <f t="shared" si="1"/>
        <v>111.51079136690647</v>
      </c>
    </row>
    <row r="20" spans="1:7" ht="15">
      <c r="A20" s="216" t="s">
        <v>153</v>
      </c>
      <c r="B20" s="213">
        <v>14.6</v>
      </c>
      <c r="C20" s="214">
        <f>B20/B26*100</f>
        <v>101.38888888888889</v>
      </c>
      <c r="D20" s="213">
        <v>13.9</v>
      </c>
      <c r="E20" s="211">
        <f t="shared" si="0"/>
        <v>99.285714285714292</v>
      </c>
      <c r="F20" s="213">
        <v>13.9</v>
      </c>
      <c r="G20" s="212">
        <f t="shared" si="1"/>
        <v>100</v>
      </c>
    </row>
    <row r="21" spans="1:7" ht="15">
      <c r="A21" s="208" t="s">
        <v>154</v>
      </c>
      <c r="B21" s="209">
        <v>12.1</v>
      </c>
      <c r="C21" s="210">
        <f>B21/B26*100</f>
        <v>84.027777777777771</v>
      </c>
      <c r="D21" s="209">
        <v>11.7</v>
      </c>
      <c r="E21" s="211">
        <f t="shared" si="0"/>
        <v>83.571428571428569</v>
      </c>
      <c r="F21" s="209">
        <v>11.7</v>
      </c>
      <c r="G21" s="212">
        <f t="shared" si="1"/>
        <v>84.172661870503589</v>
      </c>
    </row>
    <row r="22" spans="1:7" ht="15">
      <c r="A22" s="208" t="s">
        <v>155</v>
      </c>
      <c r="B22" s="213">
        <v>17</v>
      </c>
      <c r="C22" s="214">
        <f>B22/B26*100</f>
        <v>118.05555555555556</v>
      </c>
      <c r="D22" s="213">
        <v>17.100000000000001</v>
      </c>
      <c r="E22" s="211">
        <f t="shared" si="0"/>
        <v>122.14285714285715</v>
      </c>
      <c r="F22" s="213">
        <v>17.100000000000001</v>
      </c>
      <c r="G22" s="212">
        <f t="shared" si="1"/>
        <v>123.02158273381296</v>
      </c>
    </row>
    <row r="23" spans="1:7" ht="15">
      <c r="A23" s="208" t="s">
        <v>156</v>
      </c>
      <c r="B23" s="209">
        <v>22.6</v>
      </c>
      <c r="C23" s="210">
        <f>B23/B26*100</f>
        <v>156.94444444444443</v>
      </c>
      <c r="D23" s="209">
        <v>22.4</v>
      </c>
      <c r="E23" s="211">
        <f t="shared" si="0"/>
        <v>160</v>
      </c>
      <c r="F23" s="209">
        <v>22.3</v>
      </c>
      <c r="G23" s="212">
        <f t="shared" si="1"/>
        <v>160.431654676259</v>
      </c>
    </row>
    <row r="24" spans="1:7" ht="15">
      <c r="A24" s="208" t="s">
        <v>157</v>
      </c>
      <c r="B24" s="209">
        <v>10.8</v>
      </c>
      <c r="C24" s="210">
        <f>B24/B26*100</f>
        <v>75</v>
      </c>
      <c r="D24" s="209">
        <v>10</v>
      </c>
      <c r="E24" s="211">
        <f t="shared" si="0"/>
        <v>71.428571428571431</v>
      </c>
      <c r="F24" s="209">
        <v>10</v>
      </c>
      <c r="G24" s="212">
        <f t="shared" si="1"/>
        <v>71.942446043165461</v>
      </c>
    </row>
    <row r="25" spans="1:7" ht="15.75" thickBot="1">
      <c r="A25" s="217" t="s">
        <v>158</v>
      </c>
      <c r="B25" s="213">
        <v>19.399999999999999</v>
      </c>
      <c r="C25" s="214">
        <f>B25/B26*100</f>
        <v>134.7222222222222</v>
      </c>
      <c r="D25" s="218">
        <v>18.7</v>
      </c>
      <c r="E25" s="219">
        <f t="shared" si="0"/>
        <v>133.57142857142856</v>
      </c>
      <c r="F25" s="218">
        <v>18.5</v>
      </c>
      <c r="G25" s="220">
        <f t="shared" si="1"/>
        <v>133.0935251798561</v>
      </c>
    </row>
    <row r="26" spans="1:7" ht="16.5" thickTop="1" thickBot="1">
      <c r="A26" s="221" t="s">
        <v>159</v>
      </c>
      <c r="B26" s="222">
        <v>14.4</v>
      </c>
      <c r="C26" s="223">
        <v>100</v>
      </c>
      <c r="D26" s="222">
        <v>14</v>
      </c>
      <c r="E26" s="224">
        <f t="shared" si="0"/>
        <v>100</v>
      </c>
      <c r="F26" s="222">
        <v>13.9</v>
      </c>
      <c r="G26" s="223">
        <f t="shared" si="1"/>
        <v>100</v>
      </c>
    </row>
    <row r="27" spans="1:7" ht="9" customHeight="1" thickTop="1">
      <c r="A27" s="225"/>
      <c r="B27" s="226"/>
      <c r="C27" s="227"/>
      <c r="D27" s="227"/>
      <c r="E27" s="227"/>
      <c r="F27" s="227"/>
      <c r="G27" s="227"/>
    </row>
    <row r="28" spans="1:7">
      <c r="A28" s="154" t="s">
        <v>160</v>
      </c>
      <c r="D28" s="154"/>
      <c r="E28" s="154"/>
      <c r="F28" s="154"/>
      <c r="G28" s="154"/>
    </row>
    <row r="29" spans="1:7">
      <c r="A29" s="228"/>
      <c r="B29" s="2"/>
      <c r="C29" s="2"/>
      <c r="D29" s="2"/>
      <c r="E29" s="2"/>
      <c r="F29" s="2"/>
      <c r="G29" s="2"/>
    </row>
    <row r="30" spans="1:7">
      <c r="A30" s="154"/>
      <c r="B30" s="154"/>
      <c r="C30" s="154"/>
      <c r="D30" s="154"/>
      <c r="E30" s="154"/>
      <c r="F30" s="154"/>
      <c r="G30" s="154"/>
    </row>
    <row r="31" spans="1:7" s="229" customFormat="1">
      <c r="A31"/>
      <c r="B31"/>
      <c r="C31"/>
      <c r="D31"/>
      <c r="E31"/>
      <c r="F31"/>
      <c r="G31"/>
    </row>
    <row r="32" spans="1:7">
      <c r="A32" s="154"/>
    </row>
    <row r="33" spans="1:1">
      <c r="A33" s="154"/>
    </row>
  </sheetData>
  <mergeCells count="14">
    <mergeCell ref="G7:G9"/>
    <mergeCell ref="B7:B9"/>
    <mergeCell ref="C7:C9"/>
    <mergeCell ref="D7:D9"/>
    <mergeCell ref="E7:E9"/>
    <mergeCell ref="F7:F9"/>
    <mergeCell ref="B6:C6"/>
    <mergeCell ref="D6:E6"/>
    <mergeCell ref="F6:G6"/>
    <mergeCell ref="A2:G2"/>
    <mergeCell ref="F1:G1"/>
    <mergeCell ref="A3:G3"/>
    <mergeCell ref="A4:G4"/>
    <mergeCell ref="B5:G5"/>
  </mergeCells>
  <phoneticPr fontId="42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workbookViewId="0">
      <selection activeCell="H11" sqref="H11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946" t="s">
        <v>162</v>
      </c>
      <c r="B2" s="946"/>
      <c r="C2" s="946"/>
      <c r="D2" s="946"/>
      <c r="E2" s="946"/>
    </row>
    <row r="3" spans="1:5" ht="12.75" customHeight="1">
      <c r="A3" s="946"/>
      <c r="B3" s="946"/>
      <c r="C3" s="946"/>
      <c r="D3" s="946"/>
      <c r="E3" s="946"/>
    </row>
    <row r="4" spans="1:5" ht="13.5" customHeight="1">
      <c r="A4" s="946" t="s">
        <v>368</v>
      </c>
      <c r="B4" s="946"/>
      <c r="C4" s="946"/>
      <c r="D4" s="946"/>
      <c r="E4" s="946"/>
    </row>
    <row r="5" spans="1:5" ht="8.25" customHeight="1">
      <c r="A5" s="42"/>
      <c r="B5" s="42"/>
      <c r="C5" s="42"/>
      <c r="D5" s="42"/>
    </row>
    <row r="6" spans="1:5" ht="9" customHeight="1" thickBot="1"/>
    <row r="7" spans="1:5" ht="12.75" customHeight="1">
      <c r="A7" s="837" t="s">
        <v>34</v>
      </c>
      <c r="B7" s="837" t="s">
        <v>163</v>
      </c>
      <c r="C7" s="947"/>
      <c r="D7" s="950" t="s">
        <v>338</v>
      </c>
      <c r="E7" s="950" t="s">
        <v>339</v>
      </c>
    </row>
    <row r="8" spans="1:5" ht="48.75" customHeight="1" thickBot="1">
      <c r="A8" s="839"/>
      <c r="B8" s="948"/>
      <c r="C8" s="949"/>
      <c r="D8" s="951"/>
      <c r="E8" s="951"/>
    </row>
    <row r="9" spans="1:5" ht="12.75" customHeight="1">
      <c r="A9" s="839"/>
      <c r="B9" s="953" t="s">
        <v>340</v>
      </c>
      <c r="C9" s="953" t="s">
        <v>341</v>
      </c>
      <c r="D9" s="951"/>
      <c r="E9" s="951"/>
    </row>
    <row r="10" spans="1:5" ht="2.25" customHeight="1" thickBot="1">
      <c r="A10" s="839"/>
      <c r="B10" s="954"/>
      <c r="C10" s="954"/>
      <c r="D10" s="952"/>
      <c r="E10" s="952"/>
    </row>
    <row r="11" spans="1:5" ht="17.25" customHeight="1" thickBot="1">
      <c r="A11" s="230" t="s">
        <v>164</v>
      </c>
      <c r="B11" s="231">
        <v>40236</v>
      </c>
      <c r="C11" s="232">
        <v>37075</v>
      </c>
      <c r="D11" s="233">
        <f t="shared" ref="D11:D45" si="0">C11-B11</f>
        <v>-3161</v>
      </c>
      <c r="E11" s="272">
        <f>C11/B11*100</f>
        <v>92.143851277462971</v>
      </c>
    </row>
    <row r="12" spans="1:5" ht="15">
      <c r="A12" s="234" t="s">
        <v>14</v>
      </c>
      <c r="B12" s="235">
        <v>4878</v>
      </c>
      <c r="C12" s="236">
        <v>4311</v>
      </c>
      <c r="D12" s="235">
        <f t="shared" si="0"/>
        <v>-567</v>
      </c>
      <c r="E12" s="237">
        <f t="shared" ref="E12:E46" si="1">C12/B12*100</f>
        <v>88.376383763837637</v>
      </c>
    </row>
    <row r="13" spans="1:5" ht="15">
      <c r="A13" s="238" t="s">
        <v>17</v>
      </c>
      <c r="B13" s="239">
        <v>4775</v>
      </c>
      <c r="C13" s="240">
        <v>4406</v>
      </c>
      <c r="D13" s="239">
        <f t="shared" si="0"/>
        <v>-369</v>
      </c>
      <c r="E13" s="241">
        <f t="shared" si="1"/>
        <v>92.272251308900522</v>
      </c>
    </row>
    <row r="14" spans="1:5" ht="15">
      <c r="A14" s="242" t="s">
        <v>2</v>
      </c>
      <c r="B14" s="239">
        <v>3889</v>
      </c>
      <c r="C14" s="240">
        <v>3463</v>
      </c>
      <c r="D14" s="239">
        <f t="shared" si="0"/>
        <v>-426</v>
      </c>
      <c r="E14" s="241">
        <f t="shared" si="1"/>
        <v>89.046027256364098</v>
      </c>
    </row>
    <row r="15" spans="1:5" ht="15">
      <c r="A15" s="242" t="s">
        <v>18</v>
      </c>
      <c r="B15" s="239">
        <v>4187</v>
      </c>
      <c r="C15" s="240">
        <v>3913</v>
      </c>
      <c r="D15" s="235">
        <f t="shared" si="0"/>
        <v>-274</v>
      </c>
      <c r="E15" s="243">
        <f t="shared" si="1"/>
        <v>93.455935037019344</v>
      </c>
    </row>
    <row r="16" spans="1:5" ht="15">
      <c r="A16" s="238" t="s">
        <v>19</v>
      </c>
      <c r="B16" s="239">
        <v>3786</v>
      </c>
      <c r="C16" s="240">
        <v>3345</v>
      </c>
      <c r="D16" s="239">
        <f t="shared" si="0"/>
        <v>-441</v>
      </c>
      <c r="E16" s="241">
        <f t="shared" si="1"/>
        <v>88.351822503961969</v>
      </c>
    </row>
    <row r="17" spans="1:5" ht="15">
      <c r="A17" s="238" t="s">
        <v>22</v>
      </c>
      <c r="B17" s="239">
        <v>4698</v>
      </c>
      <c r="C17" s="240">
        <v>4151</v>
      </c>
      <c r="D17" s="239">
        <f t="shared" si="0"/>
        <v>-547</v>
      </c>
      <c r="E17" s="241">
        <f t="shared" si="1"/>
        <v>88.356747552149855</v>
      </c>
    </row>
    <row r="18" spans="1:5" ht="15">
      <c r="A18" s="238" t="s">
        <v>23</v>
      </c>
      <c r="B18" s="239">
        <v>4232</v>
      </c>
      <c r="C18" s="240">
        <v>4070</v>
      </c>
      <c r="D18" s="239">
        <f t="shared" si="0"/>
        <v>-162</v>
      </c>
      <c r="E18" s="243">
        <f t="shared" si="1"/>
        <v>96.172022684310022</v>
      </c>
    </row>
    <row r="19" spans="1:5" ht="15">
      <c r="A19" s="238" t="s">
        <v>13</v>
      </c>
      <c r="B19" s="239">
        <v>5242</v>
      </c>
      <c r="C19" s="240">
        <v>4931</v>
      </c>
      <c r="D19" s="239">
        <f t="shared" si="0"/>
        <v>-311</v>
      </c>
      <c r="E19" s="241">
        <f t="shared" si="1"/>
        <v>94.06714994276993</v>
      </c>
    </row>
    <row r="20" spans="1:5" ht="15.75" thickBot="1">
      <c r="A20" s="244" t="s">
        <v>28</v>
      </c>
      <c r="B20" s="245">
        <v>4549</v>
      </c>
      <c r="C20" s="246">
        <v>4485</v>
      </c>
      <c r="D20" s="235">
        <f t="shared" si="0"/>
        <v>-64</v>
      </c>
      <c r="E20" s="247">
        <f t="shared" si="1"/>
        <v>98.593097384040448</v>
      </c>
    </row>
    <row r="21" spans="1:5" ht="15.75" thickBot="1">
      <c r="A21" s="248" t="s">
        <v>40</v>
      </c>
      <c r="B21" s="249">
        <v>26880</v>
      </c>
      <c r="C21" s="250">
        <v>25405</v>
      </c>
      <c r="D21" s="278">
        <f t="shared" si="0"/>
        <v>-1475</v>
      </c>
      <c r="E21" s="272">
        <f t="shared" si="1"/>
        <v>94.51264880952381</v>
      </c>
    </row>
    <row r="22" spans="1:5" ht="15">
      <c r="A22" s="234" t="s">
        <v>1</v>
      </c>
      <c r="B22" s="235">
        <v>5418</v>
      </c>
      <c r="C22" s="236">
        <v>4888</v>
      </c>
      <c r="D22" s="235">
        <f t="shared" si="0"/>
        <v>-530</v>
      </c>
      <c r="E22" s="237">
        <f t="shared" si="1"/>
        <v>90.217792543373946</v>
      </c>
    </row>
    <row r="23" spans="1:5" ht="15">
      <c r="A23" s="238" t="s">
        <v>16</v>
      </c>
      <c r="B23" s="239">
        <v>3727</v>
      </c>
      <c r="C23" s="240">
        <v>3497</v>
      </c>
      <c r="D23" s="239">
        <f t="shared" si="0"/>
        <v>-230</v>
      </c>
      <c r="E23" s="241">
        <f t="shared" si="1"/>
        <v>93.828816742688488</v>
      </c>
    </row>
    <row r="24" spans="1:5" ht="15">
      <c r="A24" s="242" t="s">
        <v>3</v>
      </c>
      <c r="B24" s="239">
        <v>5591</v>
      </c>
      <c r="C24" s="240">
        <v>5211</v>
      </c>
      <c r="D24" s="239">
        <f t="shared" si="0"/>
        <v>-380</v>
      </c>
      <c r="E24" s="243">
        <f t="shared" si="1"/>
        <v>93.203362546950459</v>
      </c>
    </row>
    <row r="25" spans="1:5" ht="15">
      <c r="A25" s="251" t="s">
        <v>21</v>
      </c>
      <c r="B25" s="245">
        <v>4041</v>
      </c>
      <c r="C25" s="246">
        <v>3828</v>
      </c>
      <c r="D25" s="235">
        <f t="shared" si="0"/>
        <v>-213</v>
      </c>
      <c r="E25" s="241">
        <f t="shared" si="1"/>
        <v>94.729027468448407</v>
      </c>
    </row>
    <row r="26" spans="1:5" ht="15">
      <c r="A26" s="238" t="s">
        <v>4</v>
      </c>
      <c r="B26" s="239">
        <v>4574</v>
      </c>
      <c r="C26" s="240">
        <v>4447</v>
      </c>
      <c r="D26" s="239">
        <f t="shared" si="0"/>
        <v>-127</v>
      </c>
      <c r="E26" s="243">
        <f t="shared" si="1"/>
        <v>97.223436816790553</v>
      </c>
    </row>
    <row r="27" spans="1:5" ht="15.75" thickBot="1">
      <c r="A27" s="252" t="s">
        <v>7</v>
      </c>
      <c r="B27" s="253">
        <v>3529</v>
      </c>
      <c r="C27" s="254">
        <v>3534</v>
      </c>
      <c r="D27" s="239">
        <f t="shared" si="0"/>
        <v>5</v>
      </c>
      <c r="E27" s="241">
        <f t="shared" si="1"/>
        <v>100.14168319637291</v>
      </c>
    </row>
    <row r="28" spans="1:5" ht="15.75" thickBot="1">
      <c r="A28" s="255" t="s">
        <v>165</v>
      </c>
      <c r="B28" s="249">
        <v>53605</v>
      </c>
      <c r="C28" s="256">
        <v>49165</v>
      </c>
      <c r="D28" s="278">
        <f t="shared" si="0"/>
        <v>-4440</v>
      </c>
      <c r="E28" s="272">
        <f t="shared" si="1"/>
        <v>91.71719056058204</v>
      </c>
    </row>
    <row r="29" spans="1:5" ht="15">
      <c r="A29" s="238" t="s">
        <v>15</v>
      </c>
      <c r="B29" s="239">
        <v>7262</v>
      </c>
      <c r="C29" s="240">
        <v>6583</v>
      </c>
      <c r="D29" s="239">
        <f t="shared" si="0"/>
        <v>-679</v>
      </c>
      <c r="E29" s="241">
        <f t="shared" si="1"/>
        <v>90.649958689066366</v>
      </c>
    </row>
    <row r="30" spans="1:5" ht="15">
      <c r="A30" s="234" t="s">
        <v>20</v>
      </c>
      <c r="B30" s="235">
        <v>16283</v>
      </c>
      <c r="C30" s="236">
        <v>15546</v>
      </c>
      <c r="D30" s="235">
        <f t="shared" si="0"/>
        <v>-737</v>
      </c>
      <c r="E30" s="241">
        <f t="shared" si="1"/>
        <v>95.47380703801511</v>
      </c>
    </row>
    <row r="31" spans="1:5" ht="15">
      <c r="A31" s="244" t="s">
        <v>26</v>
      </c>
      <c r="B31" s="245">
        <v>10238</v>
      </c>
      <c r="C31" s="246">
        <v>8788</v>
      </c>
      <c r="D31" s="245">
        <f t="shared" si="0"/>
        <v>-1450</v>
      </c>
      <c r="E31" s="241">
        <f t="shared" si="1"/>
        <v>85.837077554209813</v>
      </c>
    </row>
    <row r="32" spans="1:5" ht="15">
      <c r="A32" s="238" t="s">
        <v>232</v>
      </c>
      <c r="B32" s="239">
        <v>4838</v>
      </c>
      <c r="C32" s="240">
        <v>4524</v>
      </c>
      <c r="D32" s="239">
        <f t="shared" si="0"/>
        <v>-314</v>
      </c>
      <c r="E32" s="476">
        <f t="shared" si="1"/>
        <v>93.509714758164534</v>
      </c>
    </row>
    <row r="33" spans="1:6" ht="15">
      <c r="A33" s="257" t="s">
        <v>233</v>
      </c>
      <c r="B33" s="235">
        <v>8715</v>
      </c>
      <c r="C33" s="236">
        <v>7893</v>
      </c>
      <c r="D33" s="235">
        <f t="shared" si="0"/>
        <v>-822</v>
      </c>
      <c r="E33" s="476">
        <f t="shared" si="1"/>
        <v>90.567986230636834</v>
      </c>
    </row>
    <row r="34" spans="1:6" ht="15.75" thickBot="1">
      <c r="A34" s="238" t="s">
        <v>27</v>
      </c>
      <c r="B34" s="239">
        <v>6269</v>
      </c>
      <c r="C34" s="240">
        <v>5831</v>
      </c>
      <c r="D34" s="239">
        <f t="shared" si="0"/>
        <v>-438</v>
      </c>
      <c r="E34" s="243">
        <f t="shared" si="1"/>
        <v>93.01323975115649</v>
      </c>
    </row>
    <row r="35" spans="1:6" ht="15.75" thickBot="1">
      <c r="A35" s="258" t="s">
        <v>166</v>
      </c>
      <c r="B35" s="249">
        <v>31623</v>
      </c>
      <c r="C35" s="250">
        <v>30109</v>
      </c>
      <c r="D35" s="278">
        <f t="shared" si="0"/>
        <v>-1514</v>
      </c>
      <c r="E35" s="272">
        <f t="shared" si="1"/>
        <v>95.212345444771202</v>
      </c>
    </row>
    <row r="36" spans="1:6" ht="15">
      <c r="A36" s="234" t="s">
        <v>5</v>
      </c>
      <c r="B36" s="235">
        <v>2587</v>
      </c>
      <c r="C36" s="236">
        <v>2553</v>
      </c>
      <c r="D36" s="235">
        <f t="shared" si="0"/>
        <v>-34</v>
      </c>
      <c r="E36" s="237">
        <f t="shared" si="1"/>
        <v>98.685736374178589</v>
      </c>
    </row>
    <row r="37" spans="1:6" ht="15">
      <c r="A37" s="238" t="s">
        <v>24</v>
      </c>
      <c r="B37" s="239">
        <v>6652</v>
      </c>
      <c r="C37" s="240">
        <v>6284</v>
      </c>
      <c r="D37" s="239">
        <f t="shared" si="0"/>
        <v>-368</v>
      </c>
      <c r="E37" s="241">
        <f t="shared" si="1"/>
        <v>94.467829224293439</v>
      </c>
    </row>
    <row r="38" spans="1:6" ht="15">
      <c r="A38" s="234" t="s">
        <v>6</v>
      </c>
      <c r="B38" s="235">
        <v>4226</v>
      </c>
      <c r="C38" s="236">
        <v>4599</v>
      </c>
      <c r="D38" s="235">
        <f t="shared" si="0"/>
        <v>373</v>
      </c>
      <c r="E38" s="243">
        <f t="shared" si="1"/>
        <v>108.82631329862755</v>
      </c>
    </row>
    <row r="39" spans="1:6" ht="15">
      <c r="A39" s="238" t="s">
        <v>25</v>
      </c>
      <c r="B39" s="239">
        <v>3189</v>
      </c>
      <c r="C39" s="240">
        <v>2804</v>
      </c>
      <c r="D39" s="239">
        <f>C39-B39</f>
        <v>-385</v>
      </c>
      <c r="E39" s="241">
        <f>C39/B39*100</f>
        <v>87.927249921605522</v>
      </c>
    </row>
    <row r="40" spans="1:6" ht="15">
      <c r="A40" s="238" t="s">
        <v>8</v>
      </c>
      <c r="B40" s="239">
        <v>2850</v>
      </c>
      <c r="C40" s="240">
        <v>2669</v>
      </c>
      <c r="D40" s="239">
        <f t="shared" si="0"/>
        <v>-181</v>
      </c>
      <c r="E40" s="241">
        <f t="shared" si="1"/>
        <v>93.649122807017548</v>
      </c>
    </row>
    <row r="41" spans="1:6" ht="15">
      <c r="A41" s="238" t="s">
        <v>9</v>
      </c>
      <c r="B41" s="239">
        <v>4533</v>
      </c>
      <c r="C41" s="240">
        <v>4209</v>
      </c>
      <c r="D41" s="239">
        <f t="shared" si="0"/>
        <v>-324</v>
      </c>
      <c r="E41" s="241">
        <f t="shared" si="1"/>
        <v>92.852415618795504</v>
      </c>
    </row>
    <row r="42" spans="1:6" ht="15">
      <c r="A42" s="238" t="s">
        <v>10</v>
      </c>
      <c r="B42" s="239">
        <v>4067</v>
      </c>
      <c r="C42" s="240">
        <v>3838</v>
      </c>
      <c r="D42" s="239">
        <f>C42-B42</f>
        <v>-229</v>
      </c>
      <c r="E42" s="241">
        <f>C42/B42*100</f>
        <v>94.369313990656494</v>
      </c>
    </row>
    <row r="43" spans="1:6" ht="15.75" thickBot="1">
      <c r="A43" s="257" t="s">
        <v>12</v>
      </c>
      <c r="B43" s="235">
        <v>3519</v>
      </c>
      <c r="C43" s="236">
        <v>3153</v>
      </c>
      <c r="D43" s="235">
        <f t="shared" si="0"/>
        <v>-366</v>
      </c>
      <c r="E43" s="247">
        <f t="shared" si="1"/>
        <v>89.599317988064783</v>
      </c>
    </row>
    <row r="44" spans="1:6" ht="15.75" thickBot="1">
      <c r="A44" s="258" t="s">
        <v>167</v>
      </c>
      <c r="B44" s="249">
        <v>20376</v>
      </c>
      <c r="C44" s="250">
        <v>18756</v>
      </c>
      <c r="D44" s="278">
        <f t="shared" si="0"/>
        <v>-1620</v>
      </c>
      <c r="E44" s="272">
        <f t="shared" si="1"/>
        <v>92.049469964664311</v>
      </c>
    </row>
    <row r="45" spans="1:6" ht="15.75" customHeight="1" thickBot="1">
      <c r="A45" s="259" t="s">
        <v>11</v>
      </c>
      <c r="B45" s="260">
        <v>20376</v>
      </c>
      <c r="C45" s="261">
        <v>18756</v>
      </c>
      <c r="D45" s="262">
        <f t="shared" si="0"/>
        <v>-1620</v>
      </c>
      <c r="E45" s="263">
        <f t="shared" si="1"/>
        <v>92.049469964664311</v>
      </c>
    </row>
    <row r="46" spans="1:6" ht="34.5" customHeight="1" thickBot="1">
      <c r="A46" s="264" t="s">
        <v>168</v>
      </c>
      <c r="B46" s="231">
        <v>172720</v>
      </c>
      <c r="C46" s="271">
        <v>160510</v>
      </c>
      <c r="D46" s="271">
        <f t="shared" ref="D46" si="2">D44+D35+D28+D21+D11</f>
        <v>-12210</v>
      </c>
      <c r="E46" s="272">
        <f t="shared" si="1"/>
        <v>92.930754979157015</v>
      </c>
    </row>
    <row r="47" spans="1:6" ht="15" customHeight="1">
      <c r="A47" s="2"/>
      <c r="B47" s="265"/>
      <c r="C47" s="266"/>
      <c r="D47" s="266"/>
    </row>
    <row r="48" spans="1:6" ht="21" customHeight="1">
      <c r="A48" s="1" t="s">
        <v>169</v>
      </c>
      <c r="C48" s="267"/>
      <c r="D48" s="267"/>
      <c r="F48" s="43"/>
    </row>
    <row r="49" spans="1:14" ht="23.25" customHeight="1"/>
    <row r="50" spans="1:14" ht="15" customHeight="1"/>
    <row r="57" spans="1:14">
      <c r="A57" s="1"/>
      <c r="B57" s="1"/>
      <c r="C57" s="268"/>
      <c r="D57" s="268"/>
    </row>
    <row r="59" spans="1:14" s="229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2</vt:i4>
      </vt:variant>
    </vt:vector>
  </HeadingPairs>
  <TitlesOfParts>
    <vt:vector size="18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2014-03-27T11:14:51Z</cp:lastPrinted>
  <dcterms:created xsi:type="dcterms:W3CDTF">1999-08-03T15:46:10Z</dcterms:created>
  <dcterms:modified xsi:type="dcterms:W3CDTF">2014-03-27T11:17:24Z</dcterms:modified>
</cp:coreProperties>
</file>