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soltys\Documents\Dolumenty-Praca\Wydział_Polityki_Regionalnej\Informacje_miesięczne_2014\01-2014\Tabele\"/>
    </mc:Choice>
  </mc:AlternateContent>
  <bookViews>
    <workbookView xWindow="360" yWindow="105" windowWidth="9720" windowHeight="6750" firstSheet="1" activeTab="9"/>
  </bookViews>
  <sheets>
    <sheet name="      " sheetId="1" state="veryHidden" r:id="rId1"/>
    <sheet name="Tabela 1 " sheetId="76" r:id="rId2"/>
    <sheet name="Tabela 2" sheetId="41" r:id="rId3"/>
    <sheet name="Tabela 4" sheetId="43" r:id="rId4"/>
    <sheet name="Tabela 5" sheetId="44" r:id="rId5"/>
    <sheet name="Tabela 5a" sheetId="90" r:id="rId6"/>
    <sheet name="Tabela 6" sheetId="45" r:id="rId7"/>
    <sheet name="Tabela 7" sheetId="46" r:id="rId8"/>
    <sheet name="Tabela 11" sheetId="50" r:id="rId9"/>
    <sheet name="Tabela 12" sheetId="58" r:id="rId10"/>
    <sheet name="Tabela 13" sheetId="89" r:id="rId11"/>
    <sheet name="Tabela 14" sheetId="53" r:id="rId12"/>
    <sheet name="Tabela 15" sheetId="55" r:id="rId13"/>
  </sheets>
  <definedNames>
    <definedName name="_xlnm.Print_Area" localSheetId="2">'Tabela 2'!$A$1:$O$34</definedName>
    <definedName name="_xlnm.Print_Area" localSheetId="5">'Tabela 5a'!$A$1:$L$20</definedName>
  </definedNames>
  <calcPr calcId="152511"/>
</workbook>
</file>

<file path=xl/calcChain.xml><?xml version="1.0" encoding="utf-8"?>
<calcChain xmlns="http://schemas.openxmlformats.org/spreadsheetml/2006/main">
  <c r="L20" i="90" l="1"/>
  <c r="J20" i="90"/>
  <c r="H20" i="90"/>
  <c r="F20" i="90"/>
  <c r="G20" i="90"/>
  <c r="I20" i="90"/>
  <c r="K20" i="90"/>
  <c r="D20" i="90"/>
  <c r="C20" i="90"/>
  <c r="E20" i="90"/>
  <c r="J19" i="90" l="1"/>
  <c r="I19" i="90"/>
  <c r="F19" i="90"/>
  <c r="E19" i="90"/>
  <c r="L19" i="90"/>
  <c r="K19" i="90"/>
  <c r="H19" i="90"/>
  <c r="G19" i="90"/>
  <c r="D19" i="90"/>
  <c r="C19" i="90"/>
  <c r="C40" i="89" l="1"/>
  <c r="B40" i="89"/>
  <c r="J40" i="89"/>
  <c r="D40" i="89"/>
  <c r="K39" i="89"/>
  <c r="J39" i="89"/>
  <c r="I39" i="89"/>
  <c r="H39" i="89"/>
  <c r="G39" i="89"/>
  <c r="D39" i="89"/>
  <c r="K38" i="89"/>
  <c r="J38" i="89"/>
  <c r="I38" i="89"/>
  <c r="H38" i="89"/>
  <c r="G38" i="89"/>
  <c r="D38" i="89"/>
  <c r="K37" i="89"/>
  <c r="J37" i="89"/>
  <c r="I37" i="89"/>
  <c r="H37" i="89"/>
  <c r="G37" i="89"/>
  <c r="D37" i="89"/>
  <c r="K36" i="89"/>
  <c r="J36" i="89"/>
  <c r="I36" i="89"/>
  <c r="H36" i="89"/>
  <c r="G36" i="89"/>
  <c r="D36" i="89"/>
  <c r="K35" i="89"/>
  <c r="J35" i="89"/>
  <c r="I35" i="89"/>
  <c r="H35" i="89"/>
  <c r="G35" i="89"/>
  <c r="D35" i="89"/>
  <c r="K34" i="89"/>
  <c r="J34" i="89"/>
  <c r="I34" i="89"/>
  <c r="H34" i="89"/>
  <c r="G34" i="89"/>
  <c r="D34" i="89"/>
  <c r="K33" i="89"/>
  <c r="J33" i="89"/>
  <c r="I33" i="89"/>
  <c r="H33" i="89"/>
  <c r="G33" i="89"/>
  <c r="D33" i="89"/>
  <c r="K32" i="89"/>
  <c r="J32" i="89"/>
  <c r="I32" i="89"/>
  <c r="H32" i="89"/>
  <c r="G32" i="89"/>
  <c r="D32" i="89"/>
  <c r="K31" i="89"/>
  <c r="J31" i="89"/>
  <c r="I31" i="89"/>
  <c r="H31" i="89"/>
  <c r="G31" i="89"/>
  <c r="D31" i="89"/>
  <c r="K30" i="89"/>
  <c r="J30" i="89"/>
  <c r="I30" i="89"/>
  <c r="H30" i="89"/>
  <c r="G30" i="89"/>
  <c r="D30" i="89"/>
  <c r="K29" i="89"/>
  <c r="J29" i="89"/>
  <c r="I29" i="89"/>
  <c r="H29" i="89"/>
  <c r="G29" i="89"/>
  <c r="D29" i="89"/>
  <c r="K28" i="89"/>
  <c r="J28" i="89"/>
  <c r="I28" i="89"/>
  <c r="H28" i="89"/>
  <c r="G28" i="89"/>
  <c r="D28" i="89"/>
  <c r="K27" i="89"/>
  <c r="J27" i="89"/>
  <c r="I27" i="89"/>
  <c r="H27" i="89"/>
  <c r="G27" i="89"/>
  <c r="D27" i="89"/>
  <c r="K26" i="89"/>
  <c r="J26" i="89"/>
  <c r="I26" i="89"/>
  <c r="H26" i="89"/>
  <c r="G26" i="89"/>
  <c r="D26" i="89"/>
  <c r="K25" i="89"/>
  <c r="J25" i="89"/>
  <c r="I25" i="89"/>
  <c r="H25" i="89"/>
  <c r="G25" i="89"/>
  <c r="D25" i="89"/>
  <c r="K24" i="89"/>
  <c r="J24" i="89"/>
  <c r="I24" i="89"/>
  <c r="H24" i="89"/>
  <c r="G24" i="89"/>
  <c r="D24" i="89"/>
  <c r="K23" i="89"/>
  <c r="J23" i="89"/>
  <c r="I23" i="89"/>
  <c r="H23" i="89"/>
  <c r="G23" i="89"/>
  <c r="D23" i="89"/>
  <c r="K22" i="89"/>
  <c r="J22" i="89"/>
  <c r="I22" i="89"/>
  <c r="H22" i="89"/>
  <c r="G22" i="89"/>
  <c r="D22" i="89"/>
  <c r="K21" i="89"/>
  <c r="J21" i="89"/>
  <c r="I21" i="89"/>
  <c r="H21" i="89"/>
  <c r="G21" i="89"/>
  <c r="D21" i="89"/>
  <c r="K20" i="89"/>
  <c r="J20" i="89"/>
  <c r="I20" i="89"/>
  <c r="H20" i="89"/>
  <c r="G20" i="89"/>
  <c r="D20" i="89"/>
  <c r="K19" i="89"/>
  <c r="J19" i="89"/>
  <c r="I19" i="89"/>
  <c r="H19" i="89"/>
  <c r="G19" i="89"/>
  <c r="D19" i="89"/>
  <c r="K18" i="89"/>
  <c r="J18" i="89"/>
  <c r="I18" i="89"/>
  <c r="H18" i="89"/>
  <c r="G18" i="89"/>
  <c r="D18" i="89"/>
  <c r="K17" i="89"/>
  <c r="J17" i="89"/>
  <c r="I17" i="89"/>
  <c r="H17" i="89"/>
  <c r="G17" i="89"/>
  <c r="D17" i="89"/>
  <c r="K16" i="89"/>
  <c r="J16" i="89"/>
  <c r="I16" i="89"/>
  <c r="H16" i="89"/>
  <c r="G16" i="89"/>
  <c r="D16" i="89"/>
  <c r="K15" i="89"/>
  <c r="J15" i="89"/>
  <c r="I15" i="89"/>
  <c r="H15" i="89"/>
  <c r="G15" i="89"/>
  <c r="D15" i="89"/>
  <c r="K14" i="89"/>
  <c r="J14" i="89"/>
  <c r="I14" i="89"/>
  <c r="H14" i="89"/>
  <c r="G14" i="89"/>
  <c r="D14" i="89"/>
  <c r="K13" i="89"/>
  <c r="J13" i="89"/>
  <c r="I13" i="89"/>
  <c r="H13" i="89"/>
  <c r="G13" i="89"/>
  <c r="D13" i="89"/>
  <c r="K12" i="89"/>
  <c r="J12" i="89"/>
  <c r="I12" i="89"/>
  <c r="H12" i="89"/>
  <c r="G12" i="89"/>
  <c r="D12" i="89"/>
  <c r="K11" i="89"/>
  <c r="J11" i="89"/>
  <c r="I11" i="89"/>
  <c r="H11" i="89"/>
  <c r="G11" i="89"/>
  <c r="D11" i="89"/>
  <c r="K10" i="89"/>
  <c r="J10" i="89"/>
  <c r="I10" i="89"/>
  <c r="H10" i="89"/>
  <c r="G10" i="89"/>
  <c r="D10" i="89"/>
  <c r="I40" i="89" l="1"/>
  <c r="H40" i="89"/>
  <c r="K40" i="89"/>
  <c r="G40" i="89"/>
  <c r="C35" i="58" l="1"/>
  <c r="C36" i="58"/>
  <c r="G10" i="43" l="1"/>
  <c r="G11" i="43"/>
  <c r="G12" i="43"/>
  <c r="G13" i="43"/>
  <c r="G14" i="43"/>
  <c r="G15" i="43"/>
  <c r="G16" i="43"/>
  <c r="G17" i="43"/>
  <c r="G18" i="43"/>
  <c r="G19" i="43"/>
  <c r="G20" i="43"/>
  <c r="G21" i="43"/>
  <c r="G22" i="43"/>
  <c r="G23" i="43"/>
  <c r="G24" i="43"/>
  <c r="G25" i="43"/>
  <c r="G26" i="43"/>
  <c r="G27" i="43"/>
  <c r="G28" i="43"/>
  <c r="G29" i="43"/>
  <c r="G30" i="43"/>
  <c r="G31" i="43"/>
  <c r="G32" i="43"/>
  <c r="G33" i="43"/>
  <c r="G34" i="43"/>
  <c r="G35" i="43"/>
  <c r="G36" i="43"/>
  <c r="G37" i="43"/>
  <c r="G38" i="43"/>
  <c r="G39" i="43"/>
  <c r="G40" i="43"/>
  <c r="G41" i="43"/>
  <c r="G42" i="43"/>
  <c r="G43" i="43"/>
  <c r="G44" i="43"/>
  <c r="G45" i="43"/>
  <c r="G46" i="43"/>
  <c r="G47" i="43"/>
  <c r="D32" i="41" l="1"/>
  <c r="D31" i="41"/>
  <c r="D30" i="41"/>
  <c r="D29" i="41"/>
  <c r="D28" i="41"/>
  <c r="D27" i="41"/>
  <c r="D26" i="41"/>
  <c r="D25" i="41"/>
  <c r="D24" i="41"/>
  <c r="D23" i="41"/>
  <c r="D22" i="41"/>
  <c r="D21" i="41"/>
  <c r="D20" i="41"/>
  <c r="D19" i="41"/>
  <c r="D18" i="41"/>
  <c r="D17" i="41"/>
  <c r="D16" i="41"/>
  <c r="D15" i="41"/>
  <c r="D14" i="41"/>
  <c r="D13" i="41"/>
  <c r="D12" i="41"/>
  <c r="D11" i="41"/>
  <c r="D10" i="41"/>
  <c r="H10" i="76" l="1"/>
  <c r="H11" i="76"/>
  <c r="H12" i="76"/>
  <c r="H13" i="76"/>
  <c r="H14" i="76"/>
  <c r="H15" i="76"/>
  <c r="H16" i="76"/>
  <c r="H17" i="76"/>
  <c r="H18" i="76"/>
  <c r="H19" i="76"/>
  <c r="H20" i="76"/>
  <c r="H21" i="76"/>
  <c r="H22" i="76"/>
  <c r="H23" i="76"/>
  <c r="H24" i="76"/>
  <c r="H25" i="76"/>
  <c r="H26" i="76"/>
  <c r="H27" i="76"/>
  <c r="H28" i="76"/>
  <c r="H29" i="76"/>
  <c r="H30" i="76"/>
  <c r="H31" i="76"/>
  <c r="H32" i="76"/>
  <c r="H33" i="76"/>
  <c r="H34" i="76"/>
  <c r="H35" i="76"/>
  <c r="H36" i="76"/>
  <c r="H37" i="76"/>
  <c r="H38" i="76"/>
  <c r="H39" i="76"/>
  <c r="H40" i="76"/>
  <c r="H41" i="76"/>
  <c r="H42" i="76"/>
  <c r="H43" i="76"/>
  <c r="H44" i="76"/>
  <c r="H45" i="76" l="1"/>
  <c r="C10" i="45" l="1"/>
  <c r="C11" i="45"/>
  <c r="C12" i="45"/>
  <c r="C13" i="45"/>
  <c r="C14" i="45"/>
  <c r="C15" i="45"/>
  <c r="C16" i="45"/>
  <c r="C17" i="45"/>
  <c r="C18" i="45"/>
  <c r="C19" i="45"/>
  <c r="C20" i="45"/>
  <c r="C21" i="45"/>
  <c r="C22" i="45"/>
  <c r="C23" i="45"/>
  <c r="C24" i="45"/>
  <c r="C25" i="45"/>
  <c r="E32" i="76" l="1"/>
  <c r="D32" i="76"/>
  <c r="D20" i="55" l="1"/>
  <c r="E20" i="55"/>
  <c r="F20" i="55"/>
  <c r="J20" i="55"/>
  <c r="H20" i="41" l="1"/>
  <c r="I20" i="41"/>
  <c r="O20" i="41"/>
  <c r="N20" i="41"/>
  <c r="E20" i="41"/>
  <c r="J20" i="41"/>
  <c r="I32" i="76" l="1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D44" i="50"/>
  <c r="D45" i="50"/>
  <c r="D46" i="50"/>
  <c r="D47" i="50"/>
  <c r="E46" i="46" l="1"/>
  <c r="E45" i="46"/>
  <c r="D45" i="46"/>
  <c r="E44" i="46"/>
  <c r="D44" i="46"/>
  <c r="E43" i="46"/>
  <c r="D43" i="46"/>
  <c r="E42" i="46"/>
  <c r="D42" i="46"/>
  <c r="E41" i="46"/>
  <c r="D41" i="46"/>
  <c r="E40" i="46"/>
  <c r="D40" i="46"/>
  <c r="E39" i="46"/>
  <c r="D39" i="46"/>
  <c r="E38" i="46"/>
  <c r="D38" i="46"/>
  <c r="E37" i="46"/>
  <c r="D37" i="46"/>
  <c r="E36" i="46"/>
  <c r="D36" i="46"/>
  <c r="E35" i="46"/>
  <c r="D35" i="46"/>
  <c r="E34" i="46"/>
  <c r="D34" i="46"/>
  <c r="E33" i="46"/>
  <c r="D33" i="46"/>
  <c r="E32" i="46"/>
  <c r="D32" i="46"/>
  <c r="E31" i="46"/>
  <c r="D31" i="46"/>
  <c r="E30" i="46"/>
  <c r="D30" i="46"/>
  <c r="E29" i="46"/>
  <c r="D29" i="46"/>
  <c r="E28" i="46"/>
  <c r="D28" i="46"/>
  <c r="E27" i="46"/>
  <c r="D27" i="46"/>
  <c r="E26" i="46"/>
  <c r="D26" i="46"/>
  <c r="E25" i="46"/>
  <c r="D25" i="46"/>
  <c r="E24" i="46"/>
  <c r="D24" i="46"/>
  <c r="E23" i="46"/>
  <c r="D23" i="46"/>
  <c r="E22" i="46"/>
  <c r="D22" i="46"/>
  <c r="E21" i="46"/>
  <c r="D21" i="46"/>
  <c r="E20" i="46"/>
  <c r="D20" i="46"/>
  <c r="E19" i="46"/>
  <c r="D19" i="46"/>
  <c r="E18" i="46"/>
  <c r="D18" i="46"/>
  <c r="E17" i="46"/>
  <c r="D17" i="46"/>
  <c r="E16" i="46"/>
  <c r="D16" i="46"/>
  <c r="E15" i="46"/>
  <c r="D15" i="46"/>
  <c r="E14" i="46"/>
  <c r="D14" i="46"/>
  <c r="E13" i="46"/>
  <c r="D13" i="46"/>
  <c r="E12" i="46"/>
  <c r="D12" i="46"/>
  <c r="E11" i="46"/>
  <c r="D11" i="46"/>
  <c r="H32" i="43"/>
  <c r="I45" i="76"/>
  <c r="E45" i="76"/>
  <c r="I44" i="76"/>
  <c r="E44" i="76"/>
  <c r="D44" i="76"/>
  <c r="I43" i="76"/>
  <c r="E43" i="76"/>
  <c r="D43" i="76"/>
  <c r="I42" i="76"/>
  <c r="E42" i="76"/>
  <c r="D42" i="76"/>
  <c r="I41" i="76"/>
  <c r="E41" i="76"/>
  <c r="D41" i="76"/>
  <c r="I40" i="76"/>
  <c r="E40" i="76"/>
  <c r="D40" i="76"/>
  <c r="I39" i="76"/>
  <c r="E39" i="76"/>
  <c r="D39" i="76"/>
  <c r="I38" i="76"/>
  <c r="E38" i="76"/>
  <c r="D38" i="76"/>
  <c r="I37" i="76"/>
  <c r="E37" i="76"/>
  <c r="D37" i="76"/>
  <c r="I36" i="76"/>
  <c r="E36" i="76"/>
  <c r="D36" i="76"/>
  <c r="I35" i="76"/>
  <c r="E35" i="76"/>
  <c r="D35" i="76"/>
  <c r="I34" i="76"/>
  <c r="E34" i="76"/>
  <c r="D34" i="76"/>
  <c r="I33" i="76"/>
  <c r="E33" i="76"/>
  <c r="D33" i="76"/>
  <c r="I31" i="76"/>
  <c r="E31" i="76"/>
  <c r="D31" i="76"/>
  <c r="I30" i="76"/>
  <c r="E30" i="76"/>
  <c r="D30" i="76"/>
  <c r="I29" i="76"/>
  <c r="E29" i="76"/>
  <c r="D29" i="76"/>
  <c r="I28" i="76"/>
  <c r="E28" i="76"/>
  <c r="D28" i="76"/>
  <c r="I27" i="76"/>
  <c r="E27" i="76"/>
  <c r="D27" i="76"/>
  <c r="I26" i="76"/>
  <c r="E26" i="76"/>
  <c r="D26" i="76"/>
  <c r="I25" i="76"/>
  <c r="E25" i="76"/>
  <c r="D25" i="76"/>
  <c r="I24" i="76"/>
  <c r="E24" i="76"/>
  <c r="D24" i="76"/>
  <c r="I23" i="76"/>
  <c r="E23" i="76"/>
  <c r="D23" i="76"/>
  <c r="I22" i="76"/>
  <c r="E22" i="76"/>
  <c r="D22" i="76"/>
  <c r="I21" i="76"/>
  <c r="E21" i="76"/>
  <c r="D21" i="76"/>
  <c r="I20" i="76"/>
  <c r="E20" i="76"/>
  <c r="D20" i="76"/>
  <c r="I19" i="76"/>
  <c r="E19" i="76"/>
  <c r="D19" i="76"/>
  <c r="I18" i="76"/>
  <c r="E18" i="76"/>
  <c r="D18" i="76"/>
  <c r="I17" i="76"/>
  <c r="E17" i="76"/>
  <c r="D17" i="76"/>
  <c r="I16" i="76"/>
  <c r="E16" i="76"/>
  <c r="D16" i="76"/>
  <c r="I15" i="76"/>
  <c r="E15" i="76"/>
  <c r="D15" i="76"/>
  <c r="I14" i="76"/>
  <c r="E14" i="76"/>
  <c r="D14" i="76"/>
  <c r="I13" i="76"/>
  <c r="E13" i="76"/>
  <c r="D13" i="76"/>
  <c r="I12" i="76"/>
  <c r="E12" i="76"/>
  <c r="D12" i="76"/>
  <c r="I11" i="76"/>
  <c r="E11" i="76"/>
  <c r="D11" i="76"/>
  <c r="I10" i="76"/>
  <c r="E10" i="76"/>
  <c r="D10" i="76"/>
  <c r="D45" i="76" s="1"/>
  <c r="H31" i="53"/>
  <c r="I31" i="53"/>
  <c r="J31" i="53"/>
  <c r="K31" i="53"/>
  <c r="G31" i="53"/>
  <c r="G32" i="53"/>
  <c r="D31" i="53"/>
  <c r="D32" i="53"/>
  <c r="L35" i="58"/>
  <c r="J35" i="58"/>
  <c r="J36" i="58"/>
  <c r="I32" i="41"/>
  <c r="H32" i="41"/>
  <c r="I31" i="41"/>
  <c r="H31" i="41"/>
  <c r="I30" i="41"/>
  <c r="H30" i="41"/>
  <c r="I29" i="41"/>
  <c r="H29" i="41"/>
  <c r="I28" i="41"/>
  <c r="H28" i="41"/>
  <c r="I27" i="41"/>
  <c r="H27" i="41"/>
  <c r="I26" i="41"/>
  <c r="H26" i="41"/>
  <c r="I25" i="41"/>
  <c r="H25" i="41"/>
  <c r="I24" i="41"/>
  <c r="H24" i="41"/>
  <c r="I21" i="41"/>
  <c r="H21" i="41"/>
  <c r="I23" i="41"/>
  <c r="H23" i="41"/>
  <c r="I22" i="41"/>
  <c r="H22" i="41"/>
  <c r="I19" i="41"/>
  <c r="H19" i="41"/>
  <c r="I18" i="41"/>
  <c r="H18" i="41"/>
  <c r="I17" i="41"/>
  <c r="H17" i="41"/>
  <c r="I16" i="41"/>
  <c r="H16" i="41"/>
  <c r="I15" i="41"/>
  <c r="H15" i="41"/>
  <c r="I14" i="41"/>
  <c r="H14" i="41"/>
  <c r="I13" i="41"/>
  <c r="H13" i="41"/>
  <c r="I12" i="41"/>
  <c r="H12" i="41"/>
  <c r="I11" i="41"/>
  <c r="H11" i="41"/>
  <c r="I10" i="41"/>
  <c r="H10" i="41"/>
  <c r="J12" i="55"/>
  <c r="J13" i="55"/>
  <c r="J14" i="55"/>
  <c r="J15" i="55"/>
  <c r="J16" i="55"/>
  <c r="J17" i="55"/>
  <c r="J18" i="55"/>
  <c r="J19" i="55"/>
  <c r="J11" i="55"/>
  <c r="F12" i="55"/>
  <c r="F13" i="55"/>
  <c r="F14" i="55"/>
  <c r="F15" i="55"/>
  <c r="F16" i="55"/>
  <c r="F17" i="55"/>
  <c r="F18" i="55"/>
  <c r="F19" i="55"/>
  <c r="F11" i="55"/>
  <c r="D11" i="55"/>
  <c r="D12" i="55"/>
  <c r="D13" i="55"/>
  <c r="D14" i="55"/>
  <c r="D15" i="55"/>
  <c r="D16" i="55"/>
  <c r="D17" i="55"/>
  <c r="D18" i="55"/>
  <c r="D19" i="55"/>
  <c r="D22" i="55"/>
  <c r="D23" i="55"/>
  <c r="D21" i="55"/>
  <c r="D24" i="55"/>
  <c r="D25" i="55"/>
  <c r="D26" i="55"/>
  <c r="D27" i="55"/>
  <c r="D28" i="55"/>
  <c r="D29" i="55"/>
  <c r="D30" i="55"/>
  <c r="D31" i="55"/>
  <c r="D32" i="55"/>
  <c r="E10" i="45"/>
  <c r="E11" i="45"/>
  <c r="E12" i="45"/>
  <c r="E13" i="45"/>
  <c r="E14" i="45"/>
  <c r="E15" i="45"/>
  <c r="E16" i="45"/>
  <c r="E17" i="45"/>
  <c r="E18" i="45"/>
  <c r="E19" i="45"/>
  <c r="E20" i="45"/>
  <c r="E21" i="45"/>
  <c r="E22" i="45"/>
  <c r="E23" i="45"/>
  <c r="E24" i="45"/>
  <c r="E25" i="45"/>
  <c r="E26" i="45"/>
  <c r="J32" i="55"/>
  <c r="F32" i="55"/>
  <c r="E32" i="55"/>
  <c r="J31" i="55"/>
  <c r="F31" i="55"/>
  <c r="E31" i="55"/>
  <c r="J30" i="55"/>
  <c r="F30" i="55"/>
  <c r="E30" i="55"/>
  <c r="J29" i="55"/>
  <c r="F29" i="55"/>
  <c r="E29" i="55"/>
  <c r="J28" i="55"/>
  <c r="F28" i="55"/>
  <c r="E28" i="55"/>
  <c r="J27" i="55"/>
  <c r="F27" i="55"/>
  <c r="E27" i="55"/>
  <c r="J26" i="55"/>
  <c r="F26" i="55"/>
  <c r="E26" i="55"/>
  <c r="J25" i="55"/>
  <c r="F25" i="55"/>
  <c r="E25" i="55"/>
  <c r="J24" i="55"/>
  <c r="F24" i="55"/>
  <c r="E24" i="55"/>
  <c r="J21" i="55"/>
  <c r="F21" i="55"/>
  <c r="E21" i="55"/>
  <c r="J23" i="55"/>
  <c r="F23" i="55"/>
  <c r="E23" i="55"/>
  <c r="J22" i="55"/>
  <c r="F22" i="55"/>
  <c r="E22" i="55"/>
  <c r="E19" i="55"/>
  <c r="E18" i="55"/>
  <c r="E17" i="55"/>
  <c r="E16" i="55"/>
  <c r="E15" i="55"/>
  <c r="E14" i="55"/>
  <c r="E13" i="55"/>
  <c r="E12" i="55"/>
  <c r="E11" i="55"/>
  <c r="E10" i="55"/>
  <c r="D10" i="55"/>
  <c r="K45" i="53"/>
  <c r="J45" i="53"/>
  <c r="G45" i="53"/>
  <c r="D45" i="53"/>
  <c r="K44" i="53"/>
  <c r="J44" i="53"/>
  <c r="I44" i="53"/>
  <c r="H44" i="53"/>
  <c r="G44" i="53"/>
  <c r="D44" i="53"/>
  <c r="K43" i="53"/>
  <c r="J43" i="53"/>
  <c r="I43" i="53"/>
  <c r="H43" i="53"/>
  <c r="G43" i="53"/>
  <c r="D43" i="53"/>
  <c r="K42" i="53"/>
  <c r="J42" i="53"/>
  <c r="I42" i="53"/>
  <c r="H42" i="53"/>
  <c r="G42" i="53"/>
  <c r="D42" i="53"/>
  <c r="K41" i="53"/>
  <c r="J41" i="53"/>
  <c r="I41" i="53"/>
  <c r="H41" i="53"/>
  <c r="G41" i="53"/>
  <c r="D41" i="53"/>
  <c r="K40" i="53"/>
  <c r="J40" i="53"/>
  <c r="I40" i="53"/>
  <c r="H40" i="53"/>
  <c r="G40" i="53"/>
  <c r="D40" i="53"/>
  <c r="K39" i="53"/>
  <c r="J39" i="53"/>
  <c r="I39" i="53"/>
  <c r="H39" i="53"/>
  <c r="G39" i="53"/>
  <c r="D39" i="53"/>
  <c r="K38" i="53"/>
  <c r="J38" i="53"/>
  <c r="I38" i="53"/>
  <c r="H38" i="53"/>
  <c r="G38" i="53"/>
  <c r="D38" i="53"/>
  <c r="K37" i="53"/>
  <c r="J37" i="53"/>
  <c r="I37" i="53"/>
  <c r="H37" i="53"/>
  <c r="G37" i="53"/>
  <c r="D37" i="53"/>
  <c r="K36" i="53"/>
  <c r="J36" i="53"/>
  <c r="I36" i="53"/>
  <c r="H36" i="53"/>
  <c r="G36" i="53"/>
  <c r="D36" i="53"/>
  <c r="K35" i="53"/>
  <c r="J35" i="53"/>
  <c r="I35" i="53"/>
  <c r="H35" i="53"/>
  <c r="G35" i="53"/>
  <c r="D35" i="53"/>
  <c r="K34" i="53"/>
  <c r="J34" i="53"/>
  <c r="I34" i="53"/>
  <c r="H34" i="53"/>
  <c r="G34" i="53"/>
  <c r="D34" i="53"/>
  <c r="K33" i="53"/>
  <c r="J33" i="53"/>
  <c r="I33" i="53"/>
  <c r="H33" i="53"/>
  <c r="G33" i="53"/>
  <c r="D33" i="53"/>
  <c r="K32" i="53"/>
  <c r="J32" i="53"/>
  <c r="I32" i="53"/>
  <c r="H32" i="53"/>
  <c r="K30" i="53"/>
  <c r="J30" i="53"/>
  <c r="I30" i="53"/>
  <c r="H30" i="53"/>
  <c r="G30" i="53"/>
  <c r="D30" i="53"/>
  <c r="K29" i="53"/>
  <c r="J29" i="53"/>
  <c r="I29" i="53"/>
  <c r="H29" i="53"/>
  <c r="G29" i="53"/>
  <c r="D29" i="53"/>
  <c r="K28" i="53"/>
  <c r="J28" i="53"/>
  <c r="I28" i="53"/>
  <c r="H28" i="53"/>
  <c r="G28" i="53"/>
  <c r="D28" i="53"/>
  <c r="K27" i="53"/>
  <c r="J27" i="53"/>
  <c r="I27" i="53"/>
  <c r="H27" i="53"/>
  <c r="G27" i="53"/>
  <c r="D27" i="53"/>
  <c r="K26" i="53"/>
  <c r="J26" i="53"/>
  <c r="I26" i="53"/>
  <c r="H26" i="53"/>
  <c r="G26" i="53"/>
  <c r="D26" i="53"/>
  <c r="K25" i="53"/>
  <c r="J25" i="53"/>
  <c r="I25" i="53"/>
  <c r="H25" i="53"/>
  <c r="G25" i="53"/>
  <c r="D25" i="53"/>
  <c r="K24" i="53"/>
  <c r="J24" i="53"/>
  <c r="I24" i="53"/>
  <c r="H24" i="53"/>
  <c r="G24" i="53"/>
  <c r="D24" i="53"/>
  <c r="K23" i="53"/>
  <c r="J23" i="53"/>
  <c r="I23" i="53"/>
  <c r="H23" i="53"/>
  <c r="G23" i="53"/>
  <c r="D23" i="53"/>
  <c r="K22" i="53"/>
  <c r="J22" i="53"/>
  <c r="I22" i="53"/>
  <c r="H22" i="53"/>
  <c r="G22" i="53"/>
  <c r="D22" i="53"/>
  <c r="K21" i="53"/>
  <c r="J21" i="53"/>
  <c r="I21" i="53"/>
  <c r="H21" i="53"/>
  <c r="G21" i="53"/>
  <c r="D21" i="53"/>
  <c r="K20" i="53"/>
  <c r="J20" i="53"/>
  <c r="I20" i="53"/>
  <c r="H20" i="53"/>
  <c r="G20" i="53"/>
  <c r="D20" i="53"/>
  <c r="K19" i="53"/>
  <c r="J19" i="53"/>
  <c r="I19" i="53"/>
  <c r="H19" i="53"/>
  <c r="G19" i="53"/>
  <c r="D19" i="53"/>
  <c r="K18" i="53"/>
  <c r="J18" i="53"/>
  <c r="I18" i="53"/>
  <c r="H18" i="53"/>
  <c r="G18" i="53"/>
  <c r="D18" i="53"/>
  <c r="K17" i="53"/>
  <c r="J17" i="53"/>
  <c r="I17" i="53"/>
  <c r="H17" i="53"/>
  <c r="G17" i="53"/>
  <c r="D17" i="53"/>
  <c r="K16" i="53"/>
  <c r="J16" i="53"/>
  <c r="I16" i="53"/>
  <c r="H16" i="53"/>
  <c r="G16" i="53"/>
  <c r="D16" i="53"/>
  <c r="K15" i="53"/>
  <c r="J15" i="53"/>
  <c r="I15" i="53"/>
  <c r="H15" i="53"/>
  <c r="G15" i="53"/>
  <c r="D15" i="53"/>
  <c r="K14" i="53"/>
  <c r="J14" i="53"/>
  <c r="I14" i="53"/>
  <c r="H14" i="53"/>
  <c r="G14" i="53"/>
  <c r="D14" i="53"/>
  <c r="K13" i="53"/>
  <c r="J13" i="53"/>
  <c r="I13" i="53"/>
  <c r="H13" i="53"/>
  <c r="G13" i="53"/>
  <c r="D13" i="53"/>
  <c r="K12" i="53"/>
  <c r="J12" i="53"/>
  <c r="I12" i="53"/>
  <c r="H12" i="53"/>
  <c r="G12" i="53"/>
  <c r="D12" i="53"/>
  <c r="K11" i="53"/>
  <c r="J11" i="53"/>
  <c r="I11" i="53"/>
  <c r="H11" i="53"/>
  <c r="G11" i="53"/>
  <c r="D11" i="53"/>
  <c r="K10" i="53"/>
  <c r="J10" i="53"/>
  <c r="I10" i="53"/>
  <c r="H10" i="53"/>
  <c r="G10" i="53"/>
  <c r="D10" i="53"/>
  <c r="L42" i="58"/>
  <c r="J42" i="58"/>
  <c r="C42" i="58"/>
  <c r="L41" i="58"/>
  <c r="J41" i="58"/>
  <c r="C41" i="58"/>
  <c r="L40" i="58"/>
  <c r="J40" i="58"/>
  <c r="C40" i="58"/>
  <c r="L39" i="58"/>
  <c r="J39" i="58"/>
  <c r="C39" i="58"/>
  <c r="L38" i="58"/>
  <c r="J38" i="58"/>
  <c r="C38" i="58"/>
  <c r="L37" i="58"/>
  <c r="J37" i="58"/>
  <c r="C37" i="58"/>
  <c r="L36" i="58"/>
  <c r="L34" i="58"/>
  <c r="J34" i="58"/>
  <c r="C34" i="58"/>
  <c r="L33" i="58"/>
  <c r="J33" i="58"/>
  <c r="C33" i="58"/>
  <c r="L32" i="58"/>
  <c r="J32" i="58"/>
  <c r="C32" i="58"/>
  <c r="L31" i="58"/>
  <c r="J31" i="58"/>
  <c r="C31" i="58"/>
  <c r="L30" i="58"/>
  <c r="J30" i="58"/>
  <c r="C30" i="58"/>
  <c r="L29" i="58"/>
  <c r="J29" i="58"/>
  <c r="C29" i="58"/>
  <c r="L28" i="58"/>
  <c r="J28" i="58"/>
  <c r="C28" i="58"/>
  <c r="L27" i="58"/>
  <c r="J27" i="58"/>
  <c r="C27" i="58"/>
  <c r="L26" i="58"/>
  <c r="J26" i="58"/>
  <c r="C26" i="58"/>
  <c r="L25" i="58"/>
  <c r="J25" i="58"/>
  <c r="C25" i="58"/>
  <c r="L24" i="58"/>
  <c r="J24" i="58"/>
  <c r="C24" i="58"/>
  <c r="L23" i="58"/>
  <c r="J23" i="58"/>
  <c r="C23" i="58"/>
  <c r="L22" i="58"/>
  <c r="J22" i="58"/>
  <c r="C22" i="58"/>
  <c r="L21" i="58"/>
  <c r="J21" i="58"/>
  <c r="C21" i="58"/>
  <c r="L20" i="58"/>
  <c r="J20" i="58"/>
  <c r="C20" i="58"/>
  <c r="L19" i="58"/>
  <c r="J19" i="58"/>
  <c r="C19" i="58"/>
  <c r="L18" i="58"/>
  <c r="J18" i="58"/>
  <c r="C18" i="58"/>
  <c r="L17" i="58"/>
  <c r="J17" i="58"/>
  <c r="C17" i="58"/>
  <c r="L16" i="58"/>
  <c r="J16" i="58"/>
  <c r="C16" i="58"/>
  <c r="L15" i="58"/>
  <c r="J15" i="58"/>
  <c r="C15" i="58"/>
  <c r="L14" i="58"/>
  <c r="J14" i="58"/>
  <c r="C14" i="58"/>
  <c r="L13" i="58"/>
  <c r="J13" i="58"/>
  <c r="C13" i="58"/>
  <c r="L12" i="58"/>
  <c r="J12" i="58"/>
  <c r="C12" i="58"/>
  <c r="G26" i="45"/>
  <c r="G25" i="45"/>
  <c r="G24" i="45"/>
  <c r="G23" i="45"/>
  <c r="G22" i="45"/>
  <c r="G21" i="45"/>
  <c r="G20" i="45"/>
  <c r="G19" i="45"/>
  <c r="G18" i="45"/>
  <c r="G17" i="45"/>
  <c r="G16" i="45"/>
  <c r="G15" i="45"/>
  <c r="G14" i="45"/>
  <c r="G13" i="45"/>
  <c r="G12" i="45"/>
  <c r="G11" i="45"/>
  <c r="G10" i="45"/>
  <c r="F43" i="44"/>
  <c r="E43" i="44"/>
  <c r="D43" i="44"/>
  <c r="C43" i="44"/>
  <c r="F44" i="44" s="1"/>
  <c r="F40" i="44"/>
  <c r="E40" i="44"/>
  <c r="D40" i="44"/>
  <c r="C40" i="44"/>
  <c r="H47" i="43"/>
  <c r="H46" i="43"/>
  <c r="H45" i="43"/>
  <c r="H44" i="43"/>
  <c r="H43" i="43"/>
  <c r="H42" i="43"/>
  <c r="H41" i="43"/>
  <c r="H40" i="43"/>
  <c r="H39" i="43"/>
  <c r="H38" i="43"/>
  <c r="H37" i="43"/>
  <c r="H36" i="43"/>
  <c r="H35" i="43"/>
  <c r="H34" i="43"/>
  <c r="H33" i="43"/>
  <c r="H31" i="43"/>
  <c r="H30" i="43"/>
  <c r="H29" i="43"/>
  <c r="H28" i="43"/>
  <c r="H27" i="43"/>
  <c r="H26" i="43"/>
  <c r="H25" i="43"/>
  <c r="H24" i="43"/>
  <c r="H23" i="43"/>
  <c r="H22" i="43"/>
  <c r="H21" i="43"/>
  <c r="H20" i="43"/>
  <c r="H19" i="43"/>
  <c r="H18" i="43"/>
  <c r="H17" i="43"/>
  <c r="H16" i="43"/>
  <c r="H15" i="43"/>
  <c r="H14" i="43"/>
  <c r="H13" i="43"/>
  <c r="H12" i="43"/>
  <c r="H11" i="43"/>
  <c r="H10" i="43"/>
  <c r="O32" i="41"/>
  <c r="N32" i="41"/>
  <c r="J32" i="41"/>
  <c r="E32" i="41"/>
  <c r="O31" i="41"/>
  <c r="N31" i="41"/>
  <c r="J31" i="41"/>
  <c r="E31" i="41"/>
  <c r="O30" i="41"/>
  <c r="N30" i="41"/>
  <c r="J30" i="41"/>
  <c r="E30" i="41"/>
  <c r="O29" i="41"/>
  <c r="N29" i="41"/>
  <c r="J29" i="41"/>
  <c r="E29" i="41"/>
  <c r="O28" i="41"/>
  <c r="N28" i="41"/>
  <c r="J28" i="41"/>
  <c r="E28" i="41"/>
  <c r="O27" i="41"/>
  <c r="N27" i="41"/>
  <c r="J27" i="41"/>
  <c r="E27" i="41"/>
  <c r="O26" i="41"/>
  <c r="N26" i="41"/>
  <c r="J26" i="41"/>
  <c r="E26" i="41"/>
  <c r="O25" i="41"/>
  <c r="N25" i="41"/>
  <c r="J25" i="41"/>
  <c r="E25" i="41"/>
  <c r="O24" i="41"/>
  <c r="N24" i="41"/>
  <c r="J24" i="41"/>
  <c r="E24" i="41"/>
  <c r="O21" i="41"/>
  <c r="N21" i="41"/>
  <c r="J21" i="41"/>
  <c r="E21" i="41"/>
  <c r="O23" i="41"/>
  <c r="N23" i="41"/>
  <c r="J23" i="41"/>
  <c r="E23" i="41"/>
  <c r="O22" i="41"/>
  <c r="N22" i="41"/>
  <c r="J22" i="41"/>
  <c r="E22" i="41"/>
  <c r="O19" i="41"/>
  <c r="N19" i="41"/>
  <c r="J19" i="41"/>
  <c r="E19" i="41"/>
  <c r="O18" i="41"/>
  <c r="N18" i="41"/>
  <c r="J18" i="41"/>
  <c r="E18" i="41"/>
  <c r="O17" i="41"/>
  <c r="N17" i="41"/>
  <c r="J17" i="41"/>
  <c r="E17" i="41"/>
  <c r="O16" i="41"/>
  <c r="N16" i="41"/>
  <c r="J16" i="41"/>
  <c r="E16" i="41"/>
  <c r="O15" i="41"/>
  <c r="N15" i="41"/>
  <c r="J15" i="41"/>
  <c r="E15" i="41"/>
  <c r="O14" i="41"/>
  <c r="N14" i="41"/>
  <c r="J14" i="41"/>
  <c r="E14" i="41"/>
  <c r="O13" i="41"/>
  <c r="N13" i="41"/>
  <c r="J13" i="41"/>
  <c r="E13" i="41"/>
  <c r="O12" i="41"/>
  <c r="N12" i="41"/>
  <c r="J12" i="41"/>
  <c r="E12" i="41"/>
  <c r="O11" i="41"/>
  <c r="N11" i="41"/>
  <c r="J11" i="41"/>
  <c r="E11" i="41"/>
  <c r="E10" i="41"/>
  <c r="I45" i="53" l="1"/>
  <c r="D41" i="44"/>
  <c r="D46" i="46"/>
  <c r="F41" i="44"/>
  <c r="H45" i="53"/>
  <c r="E41" i="44"/>
  <c r="D44" i="44"/>
  <c r="E44" i="44"/>
</calcChain>
</file>

<file path=xl/sharedStrings.xml><?xml version="1.0" encoding="utf-8"?>
<sst xmlns="http://schemas.openxmlformats.org/spreadsheetml/2006/main" count="542" uniqueCount="322">
  <si>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</si>
  <si>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</si>
  <si>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</si>
  <si>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</si>
  <si>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</si>
  <si>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</si>
  <si>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</si>
  <si>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</si>
  <si>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</si>
  <si>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</si>
  <si>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</si>
  <si>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</si>
  <si>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</si>
  <si>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</si>
  <si>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</si>
  <si>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</si>
  <si>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</si>
  <si>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</si>
  <si>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Jeleniogórski - ziemski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</si>
  <si>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</si>
  <si>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</si>
  <si>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</si>
  <si>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</si>
  <si>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</si>
  <si>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</si>
  <si>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</si>
  <si>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</si>
  <si>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</si>
  <si>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</si>
  <si>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>Wzrost,</t>
  </si>
  <si>
    <t>spadek [ - ]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</si>
  <si>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</si>
  <si>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</si>
  <si>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</si>
  <si>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</si>
  <si>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</si>
  <si>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</si>
  <si>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Tabela    1</t>
  </si>
  <si>
    <t xml:space="preserve"> Źródło:   Sprawozdanie o rynku pracy MPiPS-01</t>
  </si>
  <si>
    <t>Podregion jeleniogórski</t>
  </si>
  <si>
    <t>Podregion legnicko-głogowski</t>
  </si>
  <si>
    <t>Podregion wałbrzyski</t>
  </si>
  <si>
    <t xml:space="preserve">Liczba zarejestrowanych bezrobotnych w województwie dolnośląskim </t>
  </si>
  <si>
    <t xml:space="preserve"> </t>
  </si>
  <si>
    <t xml:space="preserve"> niepełnosprawni</t>
  </si>
  <si>
    <t>które po odbyciu kary pozbawienia wolności nie podjęły zatrudnienia</t>
  </si>
  <si>
    <t>bez wykształcenia średniego</t>
  </si>
  <si>
    <t>bez doświadczenia zawodowego</t>
  </si>
  <si>
    <t>kobiety, które nie podjęły zatrudnienia po urodzeniu dziecka</t>
  </si>
  <si>
    <t xml:space="preserve"> samotnie wychowujące co najmniej jedno dziecko do 18 roku życia</t>
  </si>
  <si>
    <t xml:space="preserve"> długotrwale bezrobotni</t>
  </si>
  <si>
    <t xml:space="preserve"> bez kwalifikacji zawodowych</t>
  </si>
  <si>
    <t xml:space="preserve"> osoby powyżej 50 roku życia</t>
  </si>
  <si>
    <t xml:space="preserve"> które ukończyły szkołę wyższą do                                                                          27 roku życia</t>
  </si>
  <si>
    <t xml:space="preserve"> osoby w wieku do 25 roku życia</t>
  </si>
  <si>
    <t xml:space="preserve"> zamieszkali w mieście</t>
  </si>
  <si>
    <t xml:space="preserve"> zamieszkali na wsi</t>
  </si>
  <si>
    <t xml:space="preserve"> bez prawa do zasiłku</t>
  </si>
  <si>
    <t xml:space="preserve"> z prawem do zasiłku</t>
  </si>
  <si>
    <t xml:space="preserve"> dotychczas nie pracujący</t>
  </si>
  <si>
    <t xml:space="preserve"> zwolnieni z przyczyn zakładu pracy</t>
  </si>
  <si>
    <t xml:space="preserve"> poprzednio pracujący</t>
  </si>
  <si>
    <t xml:space="preserve"> mężczyźni</t>
  </si>
  <si>
    <t xml:space="preserve"> kobiety</t>
  </si>
  <si>
    <t>Zarejestrowani bezrobotni  -  ogółem</t>
  </si>
  <si>
    <t xml:space="preserve"> /stan na dzień/</t>
  </si>
  <si>
    <t>Struktura bezrobotnych</t>
  </si>
  <si>
    <t>Grupy                                           bezrobotnych</t>
  </si>
  <si>
    <t>Zestawienie porównawcze zmian poziomu bezrobocia w województwie dolnośląskim</t>
  </si>
  <si>
    <t>Tabela  2</t>
  </si>
  <si>
    <t>niepełnosprawni</t>
  </si>
  <si>
    <t>Tabela  4</t>
  </si>
  <si>
    <t>Zestawienie porównawcze napływu i odpływu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</si>
  <si>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</si>
  <si>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</si>
  <si>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</si>
  <si>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</si>
  <si>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</si>
  <si>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</si>
  <si>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</si>
  <si>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</si>
  <si>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</si>
  <si>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</si>
  <si>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</si>
  <si>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</si>
  <si>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</si>
  <si>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</si>
  <si>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</si>
  <si>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po zakończeniu indywidualnego programu zatrudnienia socjalnego lub kontraktu socjalnego</t>
  </si>
  <si>
    <t>Odpływ bezrobotnych - ogółem</t>
  </si>
  <si>
    <t xml:space="preserve">w  tym z powodu </t>
  </si>
  <si>
    <r>
      <t xml:space="preserve">podjęcia pracy - ogółem </t>
    </r>
    <r>
      <rPr>
        <sz val="10"/>
        <rFont val="Arial CE"/>
        <charset val="238"/>
      </rPr>
      <t xml:space="preserve"> </t>
    </r>
  </si>
  <si>
    <t>w tym</t>
  </si>
  <si>
    <t>podjęcia pracy niesubsydiowanej</t>
  </si>
  <si>
    <r>
      <t>w tym:</t>
    </r>
    <r>
      <rPr>
        <sz val="10"/>
        <rFont val="Arial CE"/>
        <charset val="238"/>
      </rPr>
      <t xml:space="preserve">  pracy sezonowej</t>
    </r>
  </si>
  <si>
    <t>podjęcia pracy subsydiowanej</t>
  </si>
  <si>
    <t>podjęcia prac interwencyjnych</t>
  </si>
  <si>
    <t>podjęcia robót publicznych</t>
  </si>
  <si>
    <t xml:space="preserve">podjęcia działalności gospodarczej w ramach przyznanych jednorazowo środków 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</si>
  <si>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</si>
  <si>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</si>
  <si>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</si>
  <si>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</si>
  <si>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</si>
  <si>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nie potwierdzenia gotowości do pracy</t>
  </si>
  <si>
    <t>odmowy bez uzasadnionej przyczyny przyjęcia propozycji odpowiedniej pracy lub innej formy pomocy</t>
  </si>
  <si>
    <t>dobrowolnej rezygnacji ze statusu bezrobotnego</t>
  </si>
  <si>
    <t>podjęcia nauki</t>
  </si>
  <si>
    <t>ukończenia 60/65 lat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</si>
  <si>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</si>
  <si>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</si>
  <si>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</si>
  <si>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</si>
  <si>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</si>
  <si>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 xml:space="preserve">   w tym sybsydiowanej</t>
  </si>
  <si>
    <t>Źródło:  - sprawozdanie o rynku pracy MPiPS-01</t>
  </si>
  <si>
    <t>Tabela  5</t>
  </si>
  <si>
    <t>Lata</t>
  </si>
  <si>
    <t>Ogółem</t>
  </si>
  <si>
    <t>w tym:</t>
  </si>
  <si>
    <t>bezrobotni do              25 roku życia</t>
  </si>
  <si>
    <t>bezrobotni powyżej 50 roku życia</t>
  </si>
  <si>
    <t>długotrwale bezrobotni</t>
  </si>
  <si>
    <t>1.  Liczba bezrobotnych, którzy podjęli pracę subsydiowaną</t>
  </si>
  <si>
    <t>w tym:  bezrobotni skierowani do prac interwencyjnych</t>
  </si>
  <si>
    <t xml:space="preserve">            bezrobotni skierowani do robót publicznych</t>
  </si>
  <si>
    <t xml:space="preserve">            bezrobotni zaktywizowani w ramach przyznanych</t>
  </si>
  <si>
    <t xml:space="preserve">            jednorazowo środków na podjęcie działalności gospodarczej</t>
  </si>
  <si>
    <t xml:space="preserve">            bezrobotni zaktywizowani w ramach refundacji kosztów</t>
  </si>
  <si>
    <t xml:space="preserve">            doposażenia stanowiska pracy zatrudnionego bezrobotnego</t>
  </si>
  <si>
    <t>2.  Liczba bezrobotnych, którzy rozpoczęli szkolenie</t>
  </si>
  <si>
    <t>3.  Liczba bezrobotnych, którzy rozpoczęli staż</t>
  </si>
  <si>
    <t>4.  Liczba bezrobotnych, którzy rozpoczęli przygotowanie zawodowe w miejscu pracy (2010 r),</t>
  </si>
  <si>
    <t xml:space="preserve">5. Liczba bezrobotnych, którzy rozpoczęli realizację indywidualnego programu  </t>
  </si>
  <si>
    <t xml:space="preserve">    zatrudnienia socjalnego lub podpisania kontraktu socjalnego</t>
  </si>
  <si>
    <t xml:space="preserve">6.  Liczba bezrobotnych, którzy rozpoczęli prace społecznie użyteczne </t>
  </si>
  <si>
    <t>RAZEM  (poz. 1 + 2 + 3 + 4 + 5 + 6)</t>
  </si>
  <si>
    <t>%</t>
  </si>
  <si>
    <t>Źródło:   Sprawozdanie o rynku pracy MPiPS-01</t>
  </si>
  <si>
    <t>Tabela  6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</si>
  <si>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</si>
  <si>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</si>
  <si>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</si>
  <si>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</si>
  <si>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</si>
  <si>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</si>
  <si>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</si>
  <si>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</si>
  <si>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</si>
  <si>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</si>
  <si>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</si>
  <si>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</si>
  <si>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</si>
  <si>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</si>
  <si>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</si>
  <si>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</si>
  <si>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</si>
  <si>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</si>
  <si>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</si>
  <si>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</si>
  <si>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</si>
  <si>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</si>
  <si>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Tabela  7</t>
  </si>
  <si>
    <t>Wzrost, spadek [ - ] liczby bezrobotnych w woj. dolnośląskim według podregionów i powiatów</t>
  </si>
  <si>
    <t>Liczba zarejestrowanych bezrobotnych                                                               /stan na dzień/</t>
  </si>
  <si>
    <t xml:space="preserve">  Podregion jeleniogórski</t>
  </si>
  <si>
    <t xml:space="preserve">  Podregion wałbrzyski</t>
  </si>
  <si>
    <t xml:space="preserve">  Podregion wrocławski</t>
  </si>
  <si>
    <t xml:space="preserve">  Podregion m. Wrocław</t>
  </si>
  <si>
    <t>WOJ.  DOLNOŚLĄSKIE - OGÓŁEM</t>
  </si>
  <si>
    <t xml:space="preserve"> Źródło:  Sprawozdanie o rynku pracy MPiPS-01</t>
  </si>
  <si>
    <t>Tabela  11</t>
  </si>
  <si>
    <t>Napływ bezrobotnych w woj. dolnośląskim według podregionów i powiatów</t>
  </si>
  <si>
    <t xml:space="preserve">Napływ bezrobotnych                                                               </t>
  </si>
  <si>
    <t>Napływ bezrobotnych na 
1 zgłoszone wolne miejsce pracy</t>
  </si>
  <si>
    <t>Tabela  12</t>
  </si>
  <si>
    <t xml:space="preserve">w porównaniu do średniej stopy bezrobocia w skali kraju. </t>
  </si>
  <si>
    <t xml:space="preserve"> /stan na koniec miesiąca/</t>
  </si>
  <si>
    <t xml:space="preserve">Powiaty </t>
  </si>
  <si>
    <t>stopa                                    bezrobocia                                       / % /</t>
  </si>
  <si>
    <t xml:space="preserve">%                                                  średniej           krajowej   </t>
  </si>
  <si>
    <t>POLSKA</t>
  </si>
  <si>
    <t>WOJEWÓDZTWO</t>
  </si>
  <si>
    <t>Bolesławiecki</t>
  </si>
  <si>
    <t>Dzierżoniowski</t>
  </si>
  <si>
    <t>Górowski</t>
  </si>
  <si>
    <t>Jaworski</t>
  </si>
  <si>
    <t>Jeleniogórski-grodzki</t>
  </si>
  <si>
    <t>Jeleniogórski-ziemski</t>
  </si>
  <si>
    <t>Kamiennogórski</t>
  </si>
  <si>
    <t>Kłodzki</t>
  </si>
  <si>
    <t>Legnicki-grodzki</t>
  </si>
  <si>
    <t>Legnicki-ziemski</t>
  </si>
  <si>
    <t>Lubański</t>
  </si>
  <si>
    <t>Lwówecki</t>
  </si>
  <si>
    <t>Oleśnicki</t>
  </si>
  <si>
    <t>Strzeliński</t>
  </si>
  <si>
    <t>Świdnicki</t>
  </si>
  <si>
    <t>Wrocławski-grodzki</t>
  </si>
  <si>
    <t>Ząbkowicki</t>
  </si>
  <si>
    <t>Złotoryjski</t>
  </si>
  <si>
    <t>Tabela  13</t>
  </si>
  <si>
    <t xml:space="preserve">                Udział bezrobotnych kobiet w ogólnej liczbie bezrobotnych w województwie dolnośląskim  </t>
  </si>
  <si>
    <t xml:space="preserve">                                                        </t>
  </si>
  <si>
    <r>
      <t>Liczba zarejestrowanych bezrobotnych   [</t>
    </r>
    <r>
      <rPr>
        <b/>
        <i/>
        <sz val="8"/>
        <rFont val="Arial CE"/>
        <family val="2"/>
        <charset val="238"/>
      </rPr>
      <t>stan na koniec m-ca</t>
    </r>
    <r>
      <rPr>
        <b/>
        <sz val="8"/>
        <rFont val="Arial CE"/>
        <family val="2"/>
        <charset val="238"/>
      </rPr>
      <t>]</t>
    </r>
  </si>
  <si>
    <t>Bezrobotni      ogółem</t>
  </si>
  <si>
    <r>
      <t xml:space="preserve">w tym:        </t>
    </r>
    <r>
      <rPr>
        <b/>
        <sz val="8"/>
        <rFont val="Arial CE"/>
        <family val="2"/>
        <charset val="238"/>
      </rPr>
      <t>kobiety</t>
    </r>
  </si>
  <si>
    <t>Dynamika</t>
  </si>
  <si>
    <t>Powiat</t>
  </si>
  <si>
    <t>Bezrobotni-ogółem</t>
  </si>
  <si>
    <r>
      <t xml:space="preserve">w tym:   </t>
    </r>
    <r>
      <rPr>
        <b/>
        <sz val="8"/>
        <rFont val="Arial CE"/>
        <family val="2"/>
        <charset val="238"/>
      </rPr>
      <t>kobiety</t>
    </r>
  </si>
  <si>
    <t>%                                                       kobiet</t>
  </si>
  <si>
    <t>Bezrobotni</t>
  </si>
  <si>
    <t>ogółem</t>
  </si>
  <si>
    <t xml:space="preserve">Jeleniogórski-ziemski </t>
  </si>
  <si>
    <t>Wrocławski-ziemski</t>
  </si>
  <si>
    <t>Źródło:  - Sprawozdanie o rynku pracy MPiPS-01</t>
  </si>
  <si>
    <t>Tabela  14</t>
  </si>
  <si>
    <t xml:space="preserve">                    Liczba bezrobotnych absolwentów w powiatach i podregionach województwa dolnośląskiego  </t>
  </si>
  <si>
    <r>
      <t>Liczba zarejestrowanych bezrobotnych absolwentów   [</t>
    </r>
    <r>
      <rPr>
        <b/>
        <i/>
        <sz val="8"/>
        <rFont val="Arial CE"/>
        <family val="2"/>
        <charset val="238"/>
      </rPr>
      <t>stan na koniec m-ca</t>
    </r>
    <r>
      <rPr>
        <b/>
        <sz val="8"/>
        <rFont val="Arial CE"/>
        <family val="2"/>
        <charset val="238"/>
      </rPr>
      <t>]</t>
    </r>
  </si>
  <si>
    <t>Bezrobotni absolwenci ogółem</t>
  </si>
  <si>
    <t xml:space="preserve">    Podregion jeleniogórski</t>
  </si>
  <si>
    <t xml:space="preserve">    Podregion wałbrzyski</t>
  </si>
  <si>
    <t xml:space="preserve">    Podregion wrocławski</t>
  </si>
  <si>
    <t xml:space="preserve">    Podregion m. Wrocław</t>
  </si>
  <si>
    <t>Tabela  15</t>
  </si>
  <si>
    <t>Struktura bezrobotnych (stan na dzień)</t>
  </si>
  <si>
    <t>osoby będące w szczególnej sytuacji na rynku pracy</t>
  </si>
  <si>
    <t>31.XII.2012 r.</t>
  </si>
  <si>
    <t>2013 roku</t>
  </si>
  <si>
    <t>2013 r</t>
  </si>
  <si>
    <t xml:space="preserve">     przygotowanie zawodowe dorosłych (od 2012 roku)</t>
  </si>
  <si>
    <t>Liczba zarejestrowanych 
bezrobotnych  
/stan na dzień/</t>
  </si>
  <si>
    <t>Wałbrzyski ziemski</t>
  </si>
  <si>
    <t>Wałbrzyski grodzki</t>
  </si>
  <si>
    <t>Żródło: dane statystyczne GUS</t>
  </si>
  <si>
    <t>Brak danych dla powiatów wałbrzyskiego ziemskiego i wałbrzyskiego grodzkiego za 2012 r.</t>
  </si>
  <si>
    <t>Liczba zgłoszonych wolnych miejsc pracy
i miejsc aktywizacji zawodowej</t>
  </si>
  <si>
    <t xml:space="preserve">Poziom stopy bezrobocia w woj. dolnośląskim według powiatów  </t>
  </si>
  <si>
    <t>Wałbrzyski  ziemski</t>
  </si>
  <si>
    <t>mężczyźni</t>
  </si>
  <si>
    <t>zwolnieni z przyczyn z-du pracy</t>
  </si>
  <si>
    <t>dotychczas nie pracujacy</t>
  </si>
  <si>
    <t>z prawem do zasiłku</t>
  </si>
  <si>
    <t>bez prawa do zasiłku</t>
  </si>
  <si>
    <t>zamieszkali na wsi</t>
  </si>
  <si>
    <t>zamieszkali w mieście</t>
  </si>
  <si>
    <t>w tym, które ukończyły szkołę wyższą do 27 roku życia</t>
  </si>
  <si>
    <t>z ogółem osoby w szczególnej sytuacji na rynku pracy</t>
  </si>
  <si>
    <t>do 25 roku życia</t>
  </si>
  <si>
    <t>powyżej 50 roku życia</t>
  </si>
  <si>
    <t>bez kwalifikacji zawodowych</t>
  </si>
  <si>
    <t>samotnie wychowujące co najmniej jedno dziecko do 18 roku życia</t>
  </si>
  <si>
    <t>(stan na koniec miesiąca)</t>
  </si>
  <si>
    <t>grudzień  2013 r.</t>
  </si>
  <si>
    <t>grudzień 2013 r.</t>
  </si>
  <si>
    <t>w grudniu 2012 oraz 2013 r.</t>
  </si>
  <si>
    <t>31.XII.2013 r.</t>
  </si>
  <si>
    <t>grudzień
2013 r.</t>
  </si>
  <si>
    <t>w pozycji wałbrzyski ziemski za 2012 r. -stopa bezrobocia dla powiatu wałbrzyskiego groszkiego i ziemskiego łącznie</t>
  </si>
  <si>
    <t>w grudniu 2012 r, styczniu i grudniu 2013 r. oraz styczniu 2014 r.</t>
  </si>
  <si>
    <t>w styczniu
2013 roku</t>
  </si>
  <si>
    <t>w styczniu</t>
  </si>
  <si>
    <t>/stan na 
31.XII.2012 = 100/</t>
  </si>
  <si>
    <t>31.I.2013 r.</t>
  </si>
  <si>
    <t>31.I.2014 r.</t>
  </si>
  <si>
    <t>wstyczniu
2014 roku</t>
  </si>
  <si>
    <t>2014 roku</t>
  </si>
  <si>
    <t>/stan na
31.XII. 2013 = 100/</t>
  </si>
  <si>
    <t>według wybranych grup bezrobotnych w grudniu 2012 r, styczniu i grudniu 2013 r. oraz styczniu 2014 r.</t>
  </si>
  <si>
    <t>2014 r</t>
  </si>
  <si>
    <t>Wzrost, spadek [-] 
w styczniu
 2013 roku</t>
  </si>
  <si>
    <t>Wzrost, spadek [-] 
w styczniu
2013 roku</t>
  </si>
  <si>
    <t>Dynamika w styczniu 2013 roku (stan na 31.XII.2012 roku = 100)</t>
  </si>
  <si>
    <t>Dynamika w styczniu  2014 roku (stan na 31.XII.2013 roku = 100)</t>
  </si>
  <si>
    <t>31.I.
2013 r.</t>
  </si>
  <si>
    <t>31.XII.
2013 r.</t>
  </si>
  <si>
    <t>31.I. 
2014 r.</t>
  </si>
  <si>
    <t xml:space="preserve"> w województwie dolnośląskim w styczniu i grudniu 2013 r. oraz styczniu 2014 r.</t>
  </si>
  <si>
    <t>styczeń
2013 r</t>
  </si>
  <si>
    <t>styczeń
2014 r.</t>
  </si>
  <si>
    <t>wzrost, spadek  [ - ]
w porównaniu do grudnia
2013 r.</t>
  </si>
  <si>
    <t xml:space="preserve">wzrost, spadek  [ - ] 
w porównaniu dostycznia
2013 r. </t>
  </si>
  <si>
    <t>Liczba bezrobotnych objętych aktywnymi programami rynku pracy 
w styczniu</t>
  </si>
  <si>
    <t>styczeń  2014 r.</t>
  </si>
  <si>
    <t>styczeń 2013 r.</t>
  </si>
  <si>
    <t>Zestawienie porównawcze stopy bezrobocia według województw w styczniu i grudniu 2013 r. 
oraz styczniu 2014 r.</t>
  </si>
  <si>
    <t xml:space="preserve">w okresie styczeń 2013 r. - styczeń 2014 r. </t>
  </si>
  <si>
    <t xml:space="preserve">31.I.2013 r. </t>
  </si>
  <si>
    <t xml:space="preserve">31.I.2014 r. </t>
  </si>
  <si>
    <t>Spadek [-], wzrost bezrobocia w porównaniu do stanu na dzień
31.I.2013 r.</t>
  </si>
  <si>
    <t>Dynamika bezrobocia
/stan na 31.I. 2013                                  = 100/</t>
  </si>
  <si>
    <t>przypadający na 1 zgłoszone wolne miejsce pracy w styczniu 2014 roku .</t>
  </si>
  <si>
    <t>stan na 31.I.2014 r.</t>
  </si>
  <si>
    <t>styczeń 2014 r.</t>
  </si>
  <si>
    <t xml:space="preserve">Wzrost, spadek [-] w okresie I.2013 r. - I.2014 r. </t>
  </si>
  <si>
    <t>(31.I.2013 = 100)</t>
  </si>
  <si>
    <t xml:space="preserve">                   w  styczniu 2013 i 2014 r.</t>
  </si>
  <si>
    <t xml:space="preserve">Przyrost, spadek [-] w okresie I.2013 r. - I 2014 roku </t>
  </si>
  <si>
    <t>(31.I. 2013 = 100)</t>
  </si>
  <si>
    <t>według wybranych grup bezrobotnych w styczniu 2013 i 2014 roku</t>
  </si>
  <si>
    <t>Wzrost, spadek [-] 
w porównaniu do stycznia
2013 roku</t>
  </si>
  <si>
    <t>Dynamika 
w okresie 
31.I.2013 - 31.I.2014
(stan na 31.I.2013 roku = 100)</t>
  </si>
  <si>
    <t>31.I. 
2013 r.</t>
  </si>
  <si>
    <t>31.I.
 2014 r.</t>
  </si>
  <si>
    <t>Tabela  5a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</si>
  <si>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</si>
  <si>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</si>
  <si>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</si>
  <si>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</si>
  <si>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jednorazowo środków na podjęcie działalności gospodarczej</t>
  </si>
  <si>
    <t>bezrobotni zaktywizowani w ramach przyznanych środków na refundację kosztów zatrudnienia bezrobotnego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</si>
  <si>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</si>
  <si>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</si>
  <si>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</si>
  <si>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</si>
  <si>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</si>
  <si>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5. Liczba bezrobotnych, którzy rozpoczęli realizację indywidualnego programu   zatrudnienia socjalnego lub podpisania kontraktu socjalnego</t>
  </si>
  <si>
    <t>Razem aktywne formy</t>
  </si>
  <si>
    <t>w procentach</t>
  </si>
  <si>
    <t>Zestawienie liczby bezrobotnych objętych subsydiowanymi programami rynku pracy w województwie dolnośląskim w styczniu 2014 roku
z uwzględnieniem wybranych grup znajdujących się w szczególnej sytuacji na rynku pracy.</t>
  </si>
  <si>
    <t>Zestawienie porównawcze liczby bezrobotnych objętych subsydiowanymi programami rynku pracy w województwie dolnośląskim w styczniu 2013 i 2014 roku
z uwzględnieniem wybranych grup znajdujących się w szczególnej sytuacji na rynku pracy.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</si>
</sst>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164" formatCode="0.0"/>
    <numFmt numFmtId="165" formatCode="#,##0&quot; F&quot;_);[Red]\(#,##0&quot; F&quot;\)"/>
    <numFmt numFmtId="166" formatCode="#,##0.00&quot; F&quot;_);[Red]\(#,##0.00&quot; F&quot;\)"/>
    <numFmt numFmtId="167" formatCode="_-* #,##0.0\ _z_ł_-;\-* #,##0.0\ _z_ł_-;_-* &quot;-&quot;?\ _z_ł_-;_-@_-"/>
    <numFmt numFmtId="168" formatCode="#,##0.0"/>
  </numFmts>
  <fonts count="46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i/>
      <sz val="9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family val="2"/>
      <charset val="238"/>
    </font>
    <font>
      <b/>
      <i/>
      <sz val="8"/>
      <name val="Arial CE"/>
      <family val="2"/>
      <charset val="238"/>
    </font>
    <font>
      <b/>
      <u/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1"/>
      <name val="Arial CE"/>
      <charset val="238"/>
    </font>
    <font>
      <sz val="11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sz val="12"/>
      <name val="SwitzerlandCondensed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8"/>
      <name val="SwitzerlandCondensed"/>
      <charset val="238"/>
    </font>
    <font>
      <b/>
      <sz val="8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b/>
      <i/>
      <sz val="8"/>
      <color indexed="10"/>
      <name val="Arial CE"/>
      <family val="2"/>
      <charset val="238"/>
    </font>
    <font>
      <b/>
      <i/>
      <sz val="9"/>
      <name val="Arial CE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</fills>
  <borders count="1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0" fontId="26" fillId="2" borderId="0">
      <alignment horizontal="center"/>
    </xf>
    <xf numFmtId="41" fontId="7" fillId="0" borderId="0" applyFont="0" applyFill="0" applyBorder="0" applyAlignment="0" applyProtection="0"/>
    <xf numFmtId="40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27" fillId="2" borderId="0">
      <alignment horizontal="left"/>
    </xf>
    <xf numFmtId="0" fontId="28" fillId="3" borderId="0">
      <alignment horizontal="right" vertical="top" textRotation="90" wrapText="1"/>
    </xf>
    <xf numFmtId="1" fontId="9" fillId="0" borderId="0" applyFont="0"/>
    <xf numFmtId="0" fontId="6" fillId="0" borderId="0"/>
    <xf numFmtId="0" fontId="5" fillId="0" borderId="0"/>
    <xf numFmtId="0" fontId="44" fillId="0" borderId="0"/>
    <xf numFmtId="0" fontId="45" fillId="0" borderId="0"/>
    <xf numFmtId="0" fontId="44" fillId="0" borderId="0"/>
    <xf numFmtId="0" fontId="43" fillId="0" borderId="0"/>
    <xf numFmtId="9" fontId="5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29" fillId="2" borderId="1"/>
    <xf numFmtId="0" fontId="6" fillId="0" borderId="0"/>
    <xf numFmtId="0" fontId="30" fillId="2" borderId="0"/>
    <xf numFmtId="44" fontId="5" fillId="0" borderId="0" applyFont="0" applyFill="0" applyBorder="0" applyAlignment="0" applyProtection="0"/>
    <xf numFmtId="0" fontId="2" fillId="0" borderId="0"/>
    <xf numFmtId="0" fontId="1" fillId="0" borderId="0"/>
  </cellStyleXfs>
  <cellXfs count="792">
    <xf numFmtId="0" fontId="0" fillId="0" borderId="0" xfId="0"/>
    <xf numFmtId="0" fontId="12" fillId="0" borderId="0" xfId="0" applyFont="1"/>
    <xf numFmtId="0" fontId="15" fillId="0" borderId="0" xfId="0" applyFont="1"/>
    <xf numFmtId="0" fontId="14" fillId="0" borderId="2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4" fillId="0" borderId="4" xfId="0" applyFont="1" applyFill="1" applyBorder="1" applyAlignment="1">
      <alignment horizontal="center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164" fontId="11" fillId="4" borderId="5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/>
    </xf>
    <xf numFmtId="164" fontId="14" fillId="0" borderId="3" xfId="0" applyNumberFormat="1" applyFont="1" applyBorder="1" applyAlignment="1">
      <alignment horizontal="center"/>
    </xf>
    <xf numFmtId="164" fontId="11" fillId="4" borderId="5" xfId="0" applyNumberFormat="1" applyFont="1" applyFill="1" applyBorder="1" applyAlignment="1">
      <alignment horizontal="center"/>
    </xf>
    <xf numFmtId="164" fontId="14" fillId="0" borderId="4" xfId="0" applyNumberFormat="1" applyFont="1" applyBorder="1" applyAlignment="1">
      <alignment horizontal="center"/>
    </xf>
    <xf numFmtId="0" fontId="11" fillId="4" borderId="9" xfId="0" applyFont="1" applyFill="1" applyBorder="1" applyAlignment="1">
      <alignment horizontal="left" vertical="center" wrapText="1"/>
    </xf>
    <xf numFmtId="0" fontId="14" fillId="0" borderId="10" xfId="0" applyFont="1" applyBorder="1"/>
    <xf numFmtId="0" fontId="14" fillId="0" borderId="11" xfId="0" applyFont="1" applyBorder="1"/>
    <xf numFmtId="0" fontId="14" fillId="0" borderId="11" xfId="0" applyFont="1" applyFill="1" applyBorder="1"/>
    <xf numFmtId="0" fontId="14" fillId="0" borderId="12" xfId="0" applyFont="1" applyBorder="1"/>
    <xf numFmtId="0" fontId="11" fillId="4" borderId="9" xfId="0" applyFont="1" applyFill="1" applyBorder="1"/>
    <xf numFmtId="0" fontId="14" fillId="0" borderId="12" xfId="0" applyFont="1" applyFill="1" applyBorder="1"/>
    <xf numFmtId="0" fontId="14" fillId="0" borderId="13" xfId="0" applyFont="1" applyBorder="1"/>
    <xf numFmtId="0" fontId="11" fillId="4" borderId="14" xfId="0" applyFont="1" applyFill="1" applyBorder="1"/>
    <xf numFmtId="0" fontId="14" fillId="0" borderId="10" xfId="0" applyFont="1" applyFill="1" applyBorder="1"/>
    <xf numFmtId="0" fontId="11" fillId="4" borderId="15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/>
    </xf>
    <xf numFmtId="0" fontId="14" fillId="0" borderId="17" xfId="0" applyFont="1" applyFill="1" applyBorder="1" applyAlignment="1">
      <alignment horizontal="center"/>
    </xf>
    <xf numFmtId="0" fontId="11" fillId="4" borderId="15" xfId="0" applyFont="1" applyFill="1" applyBorder="1" applyAlignment="1">
      <alignment horizontal="center"/>
    </xf>
    <xf numFmtId="0" fontId="14" fillId="0" borderId="18" xfId="0" applyFont="1" applyFill="1" applyBorder="1" applyAlignment="1">
      <alignment horizontal="center"/>
    </xf>
    <xf numFmtId="0" fontId="14" fillId="4" borderId="19" xfId="0" applyFont="1" applyFill="1" applyBorder="1" applyAlignment="1">
      <alignment horizontal="center"/>
    </xf>
    <xf numFmtId="0" fontId="11" fillId="4" borderId="9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/>
    </xf>
    <xf numFmtId="0" fontId="14" fillId="0" borderId="20" xfId="0" applyFont="1" applyFill="1" applyBorder="1" applyAlignment="1">
      <alignment horizontal="center"/>
    </xf>
    <xf numFmtId="0" fontId="14" fillId="0" borderId="21" xfId="0" applyFont="1" applyFill="1" applyBorder="1" applyAlignment="1">
      <alignment horizontal="center"/>
    </xf>
    <xf numFmtId="0" fontId="13" fillId="0" borderId="22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164" fontId="0" fillId="0" borderId="0" xfId="0" applyNumberFormat="1"/>
    <xf numFmtId="164" fontId="14" fillId="0" borderId="23" xfId="0" applyNumberFormat="1" applyFont="1" applyBorder="1" applyAlignment="1">
      <alignment horizontal="center" vertical="center"/>
    </xf>
    <xf numFmtId="164" fontId="14" fillId="0" borderId="24" xfId="0" applyNumberFormat="1" applyFont="1" applyBorder="1" applyAlignment="1">
      <alignment horizontal="center" vertical="center"/>
    </xf>
    <xf numFmtId="0" fontId="14" fillId="0" borderId="24" xfId="0" applyFont="1" applyBorder="1"/>
    <xf numFmtId="164" fontId="14" fillId="0" borderId="25" xfId="0" applyNumberFormat="1" applyFont="1" applyBorder="1" applyAlignment="1">
      <alignment horizontal="center" vertical="center"/>
    </xf>
    <xf numFmtId="164" fontId="14" fillId="0" borderId="26" xfId="0" applyNumberFormat="1" applyFont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14" fillId="0" borderId="27" xfId="0" applyFont="1" applyFill="1" applyBorder="1" applyAlignment="1">
      <alignment horizontal="center" vertical="center"/>
    </xf>
    <xf numFmtId="0" fontId="14" fillId="0" borderId="28" xfId="0" applyFont="1" applyBorder="1" applyAlignment="1">
      <alignment horizontal="left" vertical="center" wrapText="1"/>
    </xf>
    <xf numFmtId="164" fontId="14" fillId="0" borderId="29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/>
    <xf numFmtId="164" fontId="14" fillId="0" borderId="30" xfId="0" applyNumberFormat="1" applyFont="1" applyBorder="1" applyAlignment="1">
      <alignment horizontal="center" vertical="center"/>
    </xf>
    <xf numFmtId="164" fontId="14" fillId="0" borderId="20" xfId="0" applyNumberFormat="1" applyFont="1" applyBorder="1" applyAlignment="1">
      <alignment horizontal="center" vertical="center"/>
    </xf>
    <xf numFmtId="0" fontId="14" fillId="5" borderId="30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/>
    </xf>
    <xf numFmtId="0" fontId="14" fillId="0" borderId="30" xfId="0" applyFont="1" applyFill="1" applyBorder="1" applyAlignment="1">
      <alignment horizontal="center" vertical="center"/>
    </xf>
    <xf numFmtId="164" fontId="14" fillId="0" borderId="31" xfId="0" applyNumberFormat="1" applyFont="1" applyBorder="1" applyAlignment="1">
      <alignment horizontal="center" vertical="center"/>
    </xf>
    <xf numFmtId="0" fontId="14" fillId="0" borderId="32" xfId="0" applyFont="1" applyFill="1" applyBorder="1" applyAlignment="1">
      <alignment horizontal="center" vertical="center"/>
    </xf>
    <xf numFmtId="0" fontId="14" fillId="0" borderId="33" xfId="0" applyFont="1" applyFill="1" applyBorder="1" applyAlignment="1">
      <alignment horizontal="center" vertical="center"/>
    </xf>
    <xf numFmtId="0" fontId="14" fillId="0" borderId="34" xfId="0" applyFont="1" applyBorder="1" applyAlignment="1">
      <alignment horizontal="left" vertical="center" wrapText="1"/>
    </xf>
    <xf numFmtId="0" fontId="14" fillId="0" borderId="35" xfId="0" applyFont="1" applyBorder="1" applyAlignment="1">
      <alignment horizontal="left" vertical="center" wrapText="1"/>
    </xf>
    <xf numFmtId="0" fontId="14" fillId="0" borderId="31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164" fontId="14" fillId="0" borderId="36" xfId="0" applyNumberFormat="1" applyFont="1" applyBorder="1" applyAlignment="1">
      <alignment horizontal="center" vertical="center"/>
    </xf>
    <xf numFmtId="164" fontId="14" fillId="0" borderId="37" xfId="0" applyNumberFormat="1" applyFont="1" applyBorder="1" applyAlignment="1">
      <alignment horizontal="center" vertical="center"/>
    </xf>
    <xf numFmtId="0" fontId="14" fillId="0" borderId="37" xfId="0" applyFont="1" applyBorder="1"/>
    <xf numFmtId="164" fontId="14" fillId="0" borderId="38" xfId="0" applyNumberFormat="1" applyFont="1" applyBorder="1" applyAlignment="1">
      <alignment horizontal="center" vertical="center"/>
    </xf>
    <xf numFmtId="164" fontId="14" fillId="0" borderId="39" xfId="0" applyNumberFormat="1" applyFont="1" applyBorder="1" applyAlignment="1">
      <alignment horizontal="center" vertical="center"/>
    </xf>
    <xf numFmtId="0" fontId="14" fillId="5" borderId="38" xfId="0" applyFont="1" applyFill="1" applyBorder="1" applyAlignment="1">
      <alignment horizontal="center" vertical="center"/>
    </xf>
    <xf numFmtId="0" fontId="14" fillId="0" borderId="40" xfId="0" applyFont="1" applyFill="1" applyBorder="1" applyAlignment="1">
      <alignment horizontal="center" vertical="center"/>
    </xf>
    <xf numFmtId="0" fontId="14" fillId="0" borderId="38" xfId="0" applyFont="1" applyFill="1" applyBorder="1" applyAlignment="1">
      <alignment horizontal="center" vertical="center"/>
    </xf>
    <xf numFmtId="164" fontId="14" fillId="0" borderId="40" xfId="0" applyNumberFormat="1" applyFont="1" applyBorder="1" applyAlignment="1">
      <alignment horizontal="center" vertical="center"/>
    </xf>
    <xf numFmtId="0" fontId="14" fillId="0" borderId="39" xfId="0" applyFont="1" applyFill="1" applyBorder="1" applyAlignment="1">
      <alignment horizontal="center" vertical="center"/>
    </xf>
    <xf numFmtId="0" fontId="14" fillId="0" borderId="41" xfId="0" applyFont="1" applyFill="1" applyBorder="1" applyAlignment="1">
      <alignment horizontal="center" vertical="center"/>
    </xf>
    <xf numFmtId="164" fontId="14" fillId="4" borderId="42" xfId="0" applyNumberFormat="1" applyFont="1" applyFill="1" applyBorder="1" applyAlignment="1">
      <alignment horizontal="center" vertical="center"/>
    </xf>
    <xf numFmtId="164" fontId="14" fillId="4" borderId="43" xfId="0" applyNumberFormat="1" applyFont="1" applyFill="1" applyBorder="1" applyAlignment="1">
      <alignment horizontal="center" vertical="center"/>
    </xf>
    <xf numFmtId="0" fontId="14" fillId="4" borderId="43" xfId="0" applyFont="1" applyFill="1" applyBorder="1"/>
    <xf numFmtId="164" fontId="14" fillId="4" borderId="44" xfId="0" applyNumberFormat="1" applyFont="1" applyFill="1" applyBorder="1" applyAlignment="1">
      <alignment horizontal="center" vertical="center"/>
    </xf>
    <xf numFmtId="164" fontId="14" fillId="4" borderId="45" xfId="0" applyNumberFormat="1" applyFont="1" applyFill="1" applyBorder="1" applyAlignment="1">
      <alignment horizontal="center" vertical="center"/>
    </xf>
    <xf numFmtId="0" fontId="14" fillId="4" borderId="44" xfId="0" applyFont="1" applyFill="1" applyBorder="1" applyAlignment="1">
      <alignment horizontal="center" vertical="center"/>
    </xf>
    <xf numFmtId="0" fontId="14" fillId="4" borderId="46" xfId="0" applyFont="1" applyFill="1" applyBorder="1" applyAlignment="1">
      <alignment horizontal="center" vertical="center"/>
    </xf>
    <xf numFmtId="164" fontId="14" fillId="4" borderId="46" xfId="0" applyNumberFormat="1" applyFont="1" applyFill="1" applyBorder="1" applyAlignment="1">
      <alignment horizontal="center" vertical="center"/>
    </xf>
    <xf numFmtId="0" fontId="14" fillId="4" borderId="45" xfId="0" applyFont="1" applyFill="1" applyBorder="1" applyAlignment="1">
      <alignment horizontal="center" vertical="center"/>
    </xf>
    <xf numFmtId="0" fontId="14" fillId="4" borderId="47" xfId="0" applyFont="1" applyFill="1" applyBorder="1" applyAlignment="1">
      <alignment horizontal="center" vertical="center"/>
    </xf>
    <xf numFmtId="0" fontId="14" fillId="4" borderId="48" xfId="0" applyFont="1" applyFill="1" applyBorder="1" applyAlignment="1">
      <alignment vertical="center" wrapText="1"/>
    </xf>
    <xf numFmtId="164" fontId="14" fillId="0" borderId="49" xfId="0" applyNumberFormat="1" applyFont="1" applyBorder="1" applyAlignment="1">
      <alignment horizontal="center" vertical="center"/>
    </xf>
    <xf numFmtId="164" fontId="14" fillId="0" borderId="50" xfId="0" applyNumberFormat="1" applyFont="1" applyBorder="1" applyAlignment="1">
      <alignment horizontal="center" vertical="center"/>
    </xf>
    <xf numFmtId="0" fontId="14" fillId="0" borderId="50" xfId="0" applyFont="1" applyBorder="1"/>
    <xf numFmtId="164" fontId="14" fillId="0" borderId="5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0" fontId="14" fillId="5" borderId="52" xfId="0" applyFont="1" applyFill="1" applyBorder="1" applyAlignment="1">
      <alignment horizontal="center" vertical="center"/>
    </xf>
    <xf numFmtId="0" fontId="14" fillId="0" borderId="53" xfId="0" applyFont="1" applyFill="1" applyBorder="1" applyAlignment="1">
      <alignment horizontal="center" vertical="center"/>
    </xf>
    <xf numFmtId="0" fontId="14" fillId="0" borderId="52" xfId="0" applyFont="1" applyFill="1" applyBorder="1" applyAlignment="1">
      <alignment horizontal="center" vertical="center"/>
    </xf>
    <xf numFmtId="164" fontId="14" fillId="0" borderId="53" xfId="0" applyNumberFormat="1" applyFont="1" applyBorder="1" applyAlignment="1">
      <alignment horizontal="center" vertical="center"/>
    </xf>
    <xf numFmtId="164" fontId="14" fillId="0" borderId="57" xfId="0" applyNumberFormat="1" applyFont="1" applyBorder="1" applyAlignment="1">
      <alignment horizontal="center" vertical="center"/>
    </xf>
    <xf numFmtId="164" fontId="14" fillId="0" borderId="58" xfId="0" applyNumberFormat="1" applyFont="1" applyBorder="1" applyAlignment="1">
      <alignment horizontal="center" vertical="center"/>
    </xf>
    <xf numFmtId="0" fontId="14" fillId="0" borderId="58" xfId="0" applyFont="1" applyBorder="1"/>
    <xf numFmtId="164" fontId="14" fillId="0" borderId="59" xfId="0" applyNumberFormat="1" applyFont="1" applyBorder="1" applyAlignment="1">
      <alignment horizontal="center" vertical="center"/>
    </xf>
    <xf numFmtId="164" fontId="14" fillId="0" borderId="60" xfId="0" applyNumberFormat="1" applyFont="1" applyBorder="1" applyAlignment="1">
      <alignment horizontal="center" vertical="center"/>
    </xf>
    <xf numFmtId="0" fontId="14" fillId="5" borderId="59" xfId="0" applyFont="1" applyFill="1" applyBorder="1" applyAlignment="1">
      <alignment horizontal="center" vertical="center"/>
    </xf>
    <xf numFmtId="0" fontId="14" fillId="0" borderId="61" xfId="0" applyFont="1" applyFill="1" applyBorder="1" applyAlignment="1">
      <alignment horizontal="center" vertical="center"/>
    </xf>
    <xf numFmtId="0" fontId="14" fillId="0" borderId="59" xfId="0" applyFont="1" applyFill="1" applyBorder="1" applyAlignment="1">
      <alignment horizontal="center" vertical="center"/>
    </xf>
    <xf numFmtId="164" fontId="14" fillId="0" borderId="61" xfId="0" applyNumberFormat="1" applyFont="1" applyBorder="1" applyAlignment="1">
      <alignment horizontal="center" vertical="center"/>
    </xf>
    <xf numFmtId="164" fontId="14" fillId="4" borderId="62" xfId="0" applyNumberFormat="1" applyFont="1" applyFill="1" applyBorder="1" applyAlignment="1">
      <alignment horizontal="center" vertical="center"/>
    </xf>
    <xf numFmtId="164" fontId="14" fillId="4" borderId="0" xfId="0" applyNumberFormat="1" applyFont="1" applyFill="1" applyBorder="1" applyAlignment="1">
      <alignment horizontal="center" vertical="center"/>
    </xf>
    <xf numFmtId="164" fontId="14" fillId="4" borderId="52" xfId="0" applyNumberFormat="1" applyFont="1" applyFill="1" applyBorder="1" applyAlignment="1">
      <alignment horizontal="center" vertical="center"/>
    </xf>
    <xf numFmtId="0" fontId="14" fillId="4" borderId="48" xfId="0" applyFont="1" applyFill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1" fillId="0" borderId="43" xfId="0" applyFont="1" applyBorder="1"/>
    <xf numFmtId="164" fontId="13" fillId="0" borderId="44" xfId="0" applyNumberFormat="1" applyFont="1" applyBorder="1" applyAlignment="1">
      <alignment horizontal="center" vertical="center" wrapText="1"/>
    </xf>
    <xf numFmtId="0" fontId="14" fillId="0" borderId="64" xfId="11" applyFont="1" applyBorder="1" applyAlignment="1">
      <alignment vertical="center" wrapText="1"/>
    </xf>
    <xf numFmtId="0" fontId="17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1" fillId="0" borderId="2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/>
    </xf>
    <xf numFmtId="0" fontId="0" fillId="0" borderId="74" xfId="0" applyFont="1" applyBorder="1" applyAlignment="1">
      <alignment horizontal="center" vertical="center"/>
    </xf>
    <xf numFmtId="0" fontId="0" fillId="6" borderId="74" xfId="0" applyFont="1" applyFill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6" borderId="17" xfId="0" applyFont="1" applyFill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6" borderId="18" xfId="0" applyFont="1" applyFill="1" applyBorder="1" applyAlignment="1">
      <alignment horizontal="center" vertical="center"/>
    </xf>
    <xf numFmtId="0" fontId="0" fillId="0" borderId="75" xfId="0" applyFont="1" applyBorder="1" applyAlignment="1">
      <alignment horizontal="center" vertical="center"/>
    </xf>
    <xf numFmtId="0" fontId="3" fillId="4" borderId="74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6" borderId="15" xfId="0" applyFont="1" applyFill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6" borderId="22" xfId="0" applyFont="1" applyFill="1" applyBorder="1" applyAlignment="1">
      <alignment horizontal="center" vertical="center"/>
    </xf>
    <xf numFmtId="0" fontId="0" fillId="0" borderId="11" xfId="0" applyFont="1" applyBorder="1"/>
    <xf numFmtId="0" fontId="0" fillId="0" borderId="11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/>
    </xf>
    <xf numFmtId="0" fontId="0" fillId="0" borderId="77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6" borderId="16" xfId="0" applyFont="1" applyFill="1" applyBorder="1" applyAlignment="1">
      <alignment horizontal="center" vertical="center"/>
    </xf>
    <xf numFmtId="0" fontId="0" fillId="0" borderId="78" xfId="0" applyFont="1" applyBorder="1" applyAlignment="1">
      <alignment horizontal="center" vertical="center"/>
    </xf>
    <xf numFmtId="0" fontId="22" fillId="4" borderId="15" xfId="0" applyFont="1" applyFill="1" applyBorder="1" applyAlignment="1">
      <alignment horizontal="center" vertical="center" wrapText="1"/>
    </xf>
    <xf numFmtId="0" fontId="22" fillId="4" borderId="79" xfId="0" applyFont="1" applyFill="1" applyBorder="1" applyAlignment="1">
      <alignment horizontal="center" vertical="center" wrapText="1"/>
    </xf>
    <xf numFmtId="0" fontId="22" fillId="4" borderId="15" xfId="0" applyFont="1" applyFill="1" applyBorder="1" applyAlignment="1">
      <alignment horizontal="center" vertical="center"/>
    </xf>
    <xf numFmtId="0" fontId="0" fillId="0" borderId="80" xfId="0" applyFont="1" applyBorder="1" applyAlignment="1">
      <alignment horizontal="center" vertical="center"/>
    </xf>
    <xf numFmtId="0" fontId="23" fillId="6" borderId="80" xfId="0" applyFont="1" applyFill="1" applyBorder="1" applyAlignment="1">
      <alignment horizontal="center" vertical="center"/>
    </xf>
    <xf numFmtId="0" fontId="0" fillId="0" borderId="81" xfId="0" applyFont="1" applyBorder="1" applyAlignment="1">
      <alignment horizontal="center" vertical="center"/>
    </xf>
    <xf numFmtId="0" fontId="23" fillId="6" borderId="81" xfId="0" applyFont="1" applyFill="1" applyBorder="1" applyAlignment="1">
      <alignment horizontal="center" vertical="center"/>
    </xf>
    <xf numFmtId="0" fontId="21" fillId="0" borderId="0" xfId="0" applyFont="1"/>
    <xf numFmtId="0" fontId="11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76" xfId="0" applyFont="1" applyBorder="1"/>
    <xf numFmtId="0" fontId="11" fillId="0" borderId="22" xfId="0" applyFont="1" applyBorder="1"/>
    <xf numFmtId="0" fontId="11" fillId="0" borderId="82" xfId="0" applyFont="1" applyBorder="1"/>
    <xf numFmtId="0" fontId="11" fillId="0" borderId="77" xfId="0" applyFont="1" applyBorder="1"/>
    <xf numFmtId="0" fontId="11" fillId="0" borderId="10" xfId="0" applyFont="1" applyBorder="1"/>
    <xf numFmtId="0" fontId="11" fillId="0" borderId="10" xfId="0" applyFont="1" applyBorder="1" applyAlignment="1">
      <alignment horizontal="center"/>
    </xf>
    <xf numFmtId="41" fontId="11" fillId="0" borderId="16" xfId="0" applyNumberFormat="1" applyFont="1" applyBorder="1" applyAlignment="1">
      <alignment horizontal="center"/>
    </xf>
    <xf numFmtId="41" fontId="11" fillId="0" borderId="0" xfId="0" applyNumberFormat="1" applyFont="1" applyBorder="1" applyAlignment="1">
      <alignment horizontal="center"/>
    </xf>
    <xf numFmtId="41" fontId="11" fillId="0" borderId="2" xfId="0" applyNumberFormat="1" applyFont="1" applyBorder="1" applyAlignment="1">
      <alignment horizontal="center"/>
    </xf>
    <xf numFmtId="0" fontId="11" fillId="0" borderId="14" xfId="0" applyFont="1" applyBorder="1"/>
    <xf numFmtId="0" fontId="11" fillId="0" borderId="14" xfId="0" applyFont="1" applyBorder="1" applyAlignment="1">
      <alignment horizontal="center"/>
    </xf>
    <xf numFmtId="41" fontId="11" fillId="0" borderId="76" xfId="0" applyNumberFormat="1" applyFont="1" applyBorder="1" applyAlignment="1">
      <alignment horizontal="center"/>
    </xf>
    <xf numFmtId="41" fontId="11" fillId="0" borderId="22" xfId="0" applyNumberFormat="1" applyFont="1" applyBorder="1" applyAlignment="1">
      <alignment horizontal="center"/>
    </xf>
    <xf numFmtId="41" fontId="11" fillId="0" borderId="82" xfId="0" applyNumberFormat="1" applyFont="1" applyBorder="1" applyAlignment="1">
      <alignment horizontal="center"/>
    </xf>
    <xf numFmtId="41" fontId="11" fillId="0" borderId="10" xfId="0" applyNumberFormat="1" applyFont="1" applyBorder="1" applyAlignment="1">
      <alignment horizontal="center"/>
    </xf>
    <xf numFmtId="0" fontId="11" fillId="0" borderId="83" xfId="0" applyFont="1" applyBorder="1"/>
    <xf numFmtId="0" fontId="11" fillId="0" borderId="83" xfId="0" applyFont="1" applyBorder="1" applyAlignment="1">
      <alignment horizontal="center"/>
    </xf>
    <xf numFmtId="41" fontId="11" fillId="0" borderId="14" xfId="0" applyNumberFormat="1" applyFont="1" applyBorder="1" applyAlignment="1">
      <alignment horizontal="center"/>
    </xf>
    <xf numFmtId="41" fontId="11" fillId="0" borderId="19" xfId="0" applyNumberFormat="1" applyFont="1" applyBorder="1" applyAlignment="1">
      <alignment horizontal="center"/>
    </xf>
    <xf numFmtId="41" fontId="11" fillId="0" borderId="84" xfId="0" applyNumberFormat="1" applyFont="1" applyBorder="1" applyAlignment="1">
      <alignment horizontal="center"/>
    </xf>
    <xf numFmtId="0" fontId="11" fillId="0" borderId="12" xfId="0" applyFont="1" applyBorder="1"/>
    <xf numFmtId="0" fontId="11" fillId="0" borderId="12" xfId="0" applyFont="1" applyBorder="1" applyAlignment="1">
      <alignment horizontal="center"/>
    </xf>
    <xf numFmtId="0" fontId="11" fillId="0" borderId="75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74" xfId="0" applyFont="1" applyBorder="1" applyAlignment="1">
      <alignment horizontal="center"/>
    </xf>
    <xf numFmtId="41" fontId="11" fillId="0" borderId="74" xfId="0" applyNumberFormat="1" applyFont="1" applyBorder="1" applyAlignment="1">
      <alignment horizontal="center"/>
    </xf>
    <xf numFmtId="41" fontId="11" fillId="0" borderId="85" xfId="0" applyNumberFormat="1" applyFont="1" applyBorder="1" applyAlignment="1">
      <alignment horizontal="center"/>
    </xf>
    <xf numFmtId="41" fontId="11" fillId="0" borderId="75" xfId="0" applyNumberFormat="1" applyFont="1" applyBorder="1" applyAlignment="1">
      <alignment horizontal="center"/>
    </xf>
    <xf numFmtId="41" fontId="11" fillId="0" borderId="78" xfId="0" applyNumberFormat="1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41" fontId="11" fillId="0" borderId="77" xfId="0" applyNumberFormat="1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41" fontId="11" fillId="0" borderId="7" xfId="0" applyNumberFormat="1" applyFont="1" applyBorder="1" applyAlignment="1">
      <alignment horizontal="center"/>
    </xf>
    <xf numFmtId="0" fontId="11" fillId="0" borderId="10" xfId="0" applyFont="1" applyBorder="1" applyAlignment="1">
      <alignment horizontal="left" wrapText="1"/>
    </xf>
    <xf numFmtId="0" fontId="11" fillId="0" borderId="77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167" fontId="21" fillId="0" borderId="16" xfId="0" applyNumberFormat="1" applyFont="1" applyBorder="1" applyAlignment="1">
      <alignment horizontal="center"/>
    </xf>
    <xf numFmtId="167" fontId="21" fillId="0" borderId="2" xfId="0" applyNumberFormat="1" applyFont="1" applyBorder="1" applyAlignment="1">
      <alignment horizontal="center"/>
    </xf>
    <xf numFmtId="164" fontId="21" fillId="0" borderId="16" xfId="0" applyNumberFormat="1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167" fontId="21" fillId="0" borderId="19" xfId="0" applyNumberFormat="1" applyFont="1" applyBorder="1" applyAlignment="1">
      <alignment horizontal="center"/>
    </xf>
    <xf numFmtId="167" fontId="21" fillId="0" borderId="7" xfId="0" applyNumberFormat="1" applyFont="1" applyBorder="1" applyAlignment="1">
      <alignment horizontal="center"/>
    </xf>
    <xf numFmtId="0" fontId="20" fillId="0" borderId="0" xfId="0" applyFont="1"/>
    <xf numFmtId="0" fontId="13" fillId="0" borderId="0" xfId="0" applyFont="1" applyAlignment="1">
      <alignment horizontal="center"/>
    </xf>
    <xf numFmtId="0" fontId="24" fillId="0" borderId="86" xfId="0" applyFont="1" applyBorder="1"/>
    <xf numFmtId="0" fontId="24" fillId="0" borderId="56" xfId="0" applyFont="1" applyBorder="1"/>
    <xf numFmtId="49" fontId="10" fillId="0" borderId="56" xfId="0" applyNumberFormat="1" applyFont="1" applyBorder="1" applyAlignment="1">
      <alignment horizontal="center"/>
    </xf>
    <xf numFmtId="0" fontId="0" fillId="0" borderId="0" xfId="0" applyBorder="1"/>
    <xf numFmtId="49" fontId="14" fillId="0" borderId="56" xfId="0" applyNumberFormat="1" applyFont="1" applyBorder="1" applyAlignment="1">
      <alignment horizontal="center"/>
    </xf>
    <xf numFmtId="49" fontId="24" fillId="0" borderId="56" xfId="0" applyNumberFormat="1" applyFont="1" applyBorder="1"/>
    <xf numFmtId="0" fontId="10" fillId="0" borderId="34" xfId="0" applyFont="1" applyBorder="1"/>
    <xf numFmtId="164" fontId="10" fillId="0" borderId="30" xfId="0" applyNumberFormat="1" applyFont="1" applyFill="1" applyBorder="1" applyAlignment="1">
      <alignment horizontal="center"/>
    </xf>
    <xf numFmtId="164" fontId="10" fillId="0" borderId="31" xfId="0" applyNumberFormat="1" applyFont="1" applyFill="1" applyBorder="1" applyAlignment="1">
      <alignment horizontal="center"/>
    </xf>
    <xf numFmtId="164" fontId="10" fillId="0" borderId="32" xfId="0" applyNumberFormat="1" applyFont="1" applyFill="1" applyBorder="1" applyAlignment="1">
      <alignment horizontal="center"/>
    </xf>
    <xf numFmtId="164" fontId="10" fillId="0" borderId="49" xfId="16" applyNumberFormat="1" applyFont="1" applyFill="1" applyBorder="1" applyAlignment="1">
      <alignment horizontal="center"/>
    </xf>
    <xf numFmtId="164" fontId="10" fillId="0" borderId="52" xfId="0" applyNumberFormat="1" applyFont="1" applyFill="1" applyBorder="1" applyAlignment="1">
      <alignment horizontal="center"/>
    </xf>
    <xf numFmtId="164" fontId="10" fillId="0" borderId="53" xfId="0" applyNumberFormat="1" applyFont="1" applyFill="1" applyBorder="1" applyAlignment="1">
      <alignment horizontal="center"/>
    </xf>
    <xf numFmtId="0" fontId="10" fillId="0" borderId="56" xfId="0" applyFont="1" applyBorder="1"/>
    <xf numFmtId="0" fontId="10" fillId="0" borderId="34" xfId="0" applyFont="1" applyFill="1" applyBorder="1"/>
    <xf numFmtId="0" fontId="10" fillId="0" borderId="90" xfId="0" applyFont="1" applyBorder="1"/>
    <xf numFmtId="164" fontId="10" fillId="0" borderId="73" xfId="0" applyNumberFormat="1" applyFont="1" applyFill="1" applyBorder="1" applyAlignment="1">
      <alignment horizontal="center"/>
    </xf>
    <xf numFmtId="164" fontId="10" fillId="0" borderId="68" xfId="0" applyNumberFormat="1" applyFont="1" applyFill="1" applyBorder="1" applyAlignment="1">
      <alignment horizontal="center"/>
    </xf>
    <xf numFmtId="164" fontId="10" fillId="0" borderId="23" xfId="16" applyNumberFormat="1" applyFont="1" applyFill="1" applyBorder="1" applyAlignment="1">
      <alignment horizontal="center"/>
    </xf>
    <xf numFmtId="0" fontId="10" fillId="4" borderId="48" xfId="0" applyFont="1" applyFill="1" applyBorder="1"/>
    <xf numFmtId="164" fontId="10" fillId="4" borderId="44" xfId="0" applyNumberFormat="1" applyFont="1" applyFill="1" applyBorder="1" applyAlignment="1">
      <alignment horizontal="center"/>
    </xf>
    <xf numFmtId="164" fontId="10" fillId="4" borderId="46" xfId="0" applyNumberFormat="1" applyFont="1" applyFill="1" applyBorder="1" applyAlignment="1">
      <alignment horizontal="center"/>
    </xf>
    <xf numFmtId="164" fontId="10" fillId="4" borderId="66" xfId="0" applyNumberFormat="1" applyFont="1" applyFill="1" applyBorder="1" applyAlignment="1">
      <alignment horizontal="center"/>
    </xf>
    <xf numFmtId="0" fontId="10" fillId="0" borderId="0" xfId="0" applyFont="1" applyFill="1" applyBorder="1"/>
    <xf numFmtId="164" fontId="10" fillId="0" borderId="0" xfId="0" applyNumberFormat="1" applyFont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0" fontId="40" fillId="0" borderId="0" xfId="0" applyFont="1"/>
    <xf numFmtId="0" fontId="25" fillId="0" borderId="0" xfId="0" applyFont="1"/>
    <xf numFmtId="0" fontId="10" fillId="4" borderId="9" xfId="0" applyFont="1" applyFill="1" applyBorder="1" applyAlignment="1">
      <alignment horizontal="left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/>
    </xf>
    <xf numFmtId="0" fontId="10" fillId="0" borderId="10" xfId="0" applyFont="1" applyBorder="1"/>
    <xf numFmtId="0" fontId="10" fillId="0" borderId="16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164" fontId="10" fillId="0" borderId="22" xfId="0" applyNumberFormat="1" applyFont="1" applyBorder="1" applyAlignment="1">
      <alignment horizontal="center" vertical="center" wrapText="1"/>
    </xf>
    <xf numFmtId="0" fontId="10" fillId="0" borderId="11" xfId="0" applyFont="1" applyBorder="1"/>
    <xf numFmtId="0" fontId="10" fillId="0" borderId="17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164" fontId="10" fillId="0" borderId="17" xfId="0" applyNumberFormat="1" applyFont="1" applyBorder="1" applyAlignment="1">
      <alignment horizontal="center" vertical="center" wrapText="1"/>
    </xf>
    <xf numFmtId="0" fontId="10" fillId="0" borderId="11" xfId="0" applyFont="1" applyFill="1" applyBorder="1"/>
    <xf numFmtId="164" fontId="10" fillId="0" borderId="16" xfId="0" applyNumberFormat="1" applyFont="1" applyBorder="1" applyAlignment="1">
      <alignment horizontal="center" vertical="center" wrapText="1"/>
    </xf>
    <xf numFmtId="0" fontId="10" fillId="0" borderId="12" xfId="0" applyFont="1" applyBorder="1"/>
    <xf numFmtId="0" fontId="10" fillId="0" borderId="75" xfId="0" applyFont="1" applyFill="1" applyBorder="1" applyAlignment="1">
      <alignment horizontal="center"/>
    </xf>
    <xf numFmtId="0" fontId="10" fillId="0" borderId="78" xfId="0" applyFont="1" applyFill="1" applyBorder="1" applyAlignment="1">
      <alignment horizontal="center"/>
    </xf>
    <xf numFmtId="164" fontId="10" fillId="0" borderId="19" xfId="0" applyNumberFormat="1" applyFont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/>
    </xf>
    <xf numFmtId="0" fontId="10" fillId="0" borderId="12" xfId="0" applyFont="1" applyFill="1" applyBorder="1"/>
    <xf numFmtId="0" fontId="10" fillId="0" borderId="13" xfId="0" applyFont="1" applyBorder="1"/>
    <xf numFmtId="0" fontId="10" fillId="0" borderId="18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7" xfId="0" applyFont="1" applyFill="1" applyBorder="1" applyAlignment="1">
      <alignment horizontal="center"/>
    </xf>
    <xf numFmtId="0" fontId="10" fillId="0" borderId="10" xfId="0" applyFont="1" applyFill="1" applyBorder="1"/>
    <xf numFmtId="0" fontId="10" fillId="4" borderId="9" xfId="0" applyFont="1" applyFill="1" applyBorder="1" applyAlignment="1">
      <alignment horizontal="left" vertical="center"/>
    </xf>
    <xf numFmtId="0" fontId="10" fillId="0" borderId="83" xfId="0" applyFont="1" applyFill="1" applyBorder="1"/>
    <xf numFmtId="0" fontId="10" fillId="0" borderId="74" xfId="0" applyFont="1" applyFill="1" applyBorder="1" applyAlignment="1">
      <alignment horizontal="center"/>
    </xf>
    <xf numFmtId="0" fontId="10" fillId="0" borderId="85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164" fontId="10" fillId="0" borderId="15" xfId="0" applyNumberFormat="1" applyFont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31" fillId="0" borderId="0" xfId="0" applyFont="1"/>
    <xf numFmtId="164" fontId="15" fillId="0" borderId="0" xfId="0" applyNumberFormat="1" applyFont="1"/>
    <xf numFmtId="0" fontId="24" fillId="0" borderId="0" xfId="0" applyFont="1"/>
    <xf numFmtId="0" fontId="32" fillId="0" borderId="0" xfId="0" applyFont="1"/>
    <xf numFmtId="0" fontId="3" fillId="0" borderId="0" xfId="0" applyFont="1" applyAlignment="1">
      <alignment horizontal="center"/>
    </xf>
    <xf numFmtId="0" fontId="10" fillId="4" borderId="9" xfId="0" applyFont="1" applyFill="1" applyBorder="1" applyAlignment="1">
      <alignment horizontal="left" vertical="center" wrapText="1"/>
    </xf>
    <xf numFmtId="0" fontId="10" fillId="4" borderId="15" xfId="0" applyFont="1" applyFill="1" applyBorder="1" applyAlignment="1">
      <alignment horizontal="center" vertical="center" wrapText="1"/>
    </xf>
    <xf numFmtId="164" fontId="10" fillId="4" borderId="15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Fill="1" applyBorder="1" applyAlignment="1">
      <alignment horizontal="center" vertical="center" wrapText="1"/>
    </xf>
    <xf numFmtId="164" fontId="10" fillId="0" borderId="17" xfId="0" applyNumberFormat="1" applyFont="1" applyFill="1" applyBorder="1" applyAlignment="1">
      <alignment horizontal="center" vertical="center" wrapText="1"/>
    </xf>
    <xf numFmtId="164" fontId="10" fillId="0" borderId="16" xfId="0" applyNumberFormat="1" applyFont="1" applyFill="1" applyBorder="1" applyAlignment="1">
      <alignment horizontal="center" vertical="center" wrapText="1"/>
    </xf>
    <xf numFmtId="164" fontId="10" fillId="0" borderId="19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9" xfId="0" applyFont="1" applyFill="1" applyBorder="1" applyAlignment="1">
      <alignment horizontal="left" vertical="center"/>
    </xf>
    <xf numFmtId="164" fontId="10" fillId="0" borderId="15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9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49" fontId="11" fillId="0" borderId="45" xfId="0" applyNumberFormat="1" applyFont="1" applyBorder="1" applyAlignment="1">
      <alignment horizontal="center"/>
    </xf>
    <xf numFmtId="49" fontId="0" fillId="0" borderId="45" xfId="0" applyNumberFormat="1" applyBorder="1"/>
    <xf numFmtId="0" fontId="14" fillId="0" borderId="77" xfId="0" applyFont="1" applyBorder="1" applyAlignment="1">
      <alignment horizontal="center"/>
    </xf>
    <xf numFmtId="49" fontId="24" fillId="0" borderId="28" xfId="0" applyNumberFormat="1" applyFont="1" applyBorder="1"/>
    <xf numFmtId="0" fontId="14" fillId="0" borderId="100" xfId="0" applyFont="1" applyBorder="1" applyAlignment="1">
      <alignment horizontal="center"/>
    </xf>
    <xf numFmtId="0" fontId="0" fillId="0" borderId="101" xfId="0" applyBorder="1"/>
    <xf numFmtId="0" fontId="11" fillId="0" borderId="28" xfId="0" applyFont="1" applyFill="1" applyBorder="1" applyAlignment="1">
      <alignment horizontal="left" vertical="center"/>
    </xf>
    <xf numFmtId="164" fontId="11" fillId="0" borderId="102" xfId="0" applyNumberFormat="1" applyFont="1" applyBorder="1" applyAlignment="1">
      <alignment horizontal="center" vertical="center"/>
    </xf>
    <xf numFmtId="164" fontId="11" fillId="0" borderId="103" xfId="0" applyNumberFormat="1" applyFont="1" applyBorder="1" applyAlignment="1">
      <alignment horizontal="center" vertical="center"/>
    </xf>
    <xf numFmtId="0" fontId="17" fillId="0" borderId="100" xfId="0" applyFont="1" applyBorder="1" applyAlignment="1">
      <alignment horizontal="center" vertical="center"/>
    </xf>
    <xf numFmtId="0" fontId="0" fillId="0" borderId="101" xfId="0" applyBorder="1" applyAlignment="1">
      <alignment horizontal="center" vertical="center"/>
    </xf>
    <xf numFmtId="164" fontId="11" fillId="4" borderId="102" xfId="0" applyNumberFormat="1" applyFont="1" applyFill="1" applyBorder="1" applyAlignment="1">
      <alignment horizontal="center" vertical="center"/>
    </xf>
    <xf numFmtId="164" fontId="11" fillId="4" borderId="103" xfId="0" applyNumberFormat="1" applyFont="1" applyFill="1" applyBorder="1" applyAlignment="1">
      <alignment horizontal="center" vertical="center"/>
    </xf>
    <xf numFmtId="0" fontId="11" fillId="0" borderId="48" xfId="0" applyFont="1" applyFill="1" applyBorder="1" applyAlignment="1">
      <alignment horizontal="left" vertical="center"/>
    </xf>
    <xf numFmtId="164" fontId="11" fillId="0" borderId="104" xfId="0" applyNumberFormat="1" applyFont="1" applyBorder="1" applyAlignment="1">
      <alignment horizontal="center" vertical="center"/>
    </xf>
    <xf numFmtId="0" fontId="17" fillId="7" borderId="105" xfId="0" applyFont="1" applyFill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164" fontId="11" fillId="4" borderId="104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24" fillId="0" borderId="0" xfId="0" applyFont="1" applyBorder="1"/>
    <xf numFmtId="0" fontId="14" fillId="0" borderId="34" xfId="0" applyFont="1" applyBorder="1"/>
    <xf numFmtId="0" fontId="14" fillId="0" borderId="7" xfId="0" applyFont="1" applyBorder="1" applyAlignment="1">
      <alignment horizontal="center"/>
    </xf>
    <xf numFmtId="0" fontId="14" fillId="0" borderId="56" xfId="0" applyFont="1" applyFill="1" applyBorder="1"/>
    <xf numFmtId="0" fontId="14" fillId="0" borderId="3" xfId="0" applyFont="1" applyBorder="1" applyAlignment="1">
      <alignment horizontal="center"/>
    </xf>
    <xf numFmtId="0" fontId="14" fillId="0" borderId="34" xfId="0" applyFont="1" applyFill="1" applyBorder="1"/>
    <xf numFmtId="0" fontId="24" fillId="0" borderId="39" xfId="0" applyFont="1" applyBorder="1"/>
    <xf numFmtId="164" fontId="14" fillId="0" borderId="85" xfId="0" applyNumberFormat="1" applyFont="1" applyBorder="1" applyAlignment="1">
      <alignment horizontal="center"/>
    </xf>
    <xf numFmtId="0" fontId="24" fillId="0" borderId="20" xfId="0" applyFont="1" applyBorder="1"/>
    <xf numFmtId="0" fontId="14" fillId="0" borderId="55" xfId="0" applyFont="1" applyBorder="1"/>
    <xf numFmtId="0" fontId="14" fillId="0" borderId="35" xfId="0" applyFont="1" applyBorder="1"/>
    <xf numFmtId="0" fontId="14" fillId="0" borderId="85" xfId="0" applyFont="1" applyBorder="1" applyAlignment="1">
      <alignment horizontal="center"/>
    </xf>
    <xf numFmtId="0" fontId="14" fillId="0" borderId="35" xfId="0" applyFont="1" applyFill="1" applyBorder="1"/>
    <xf numFmtId="164" fontId="14" fillId="7" borderId="3" xfId="0" applyNumberFormat="1" applyFont="1" applyFill="1" applyBorder="1" applyAlignment="1">
      <alignment horizontal="center"/>
    </xf>
    <xf numFmtId="0" fontId="14" fillId="7" borderId="3" xfId="0" applyFont="1" applyFill="1" applyBorder="1" applyAlignment="1">
      <alignment horizontal="center"/>
    </xf>
    <xf numFmtId="0" fontId="17" fillId="7" borderId="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0" borderId="28" xfId="0" applyFont="1" applyBorder="1"/>
    <xf numFmtId="0" fontId="14" fillId="7" borderId="100" xfId="0" applyFont="1" applyFill="1" applyBorder="1" applyAlignment="1">
      <alignment horizontal="center"/>
    </xf>
    <xf numFmtId="0" fontId="24" fillId="0" borderId="101" xfId="0" applyFont="1" applyBorder="1"/>
    <xf numFmtId="0" fontId="15" fillId="0" borderId="0" xfId="0" applyFont="1" applyAlignment="1">
      <alignment horizontal="center"/>
    </xf>
    <xf numFmtId="0" fontId="33" fillId="0" borderId="0" xfId="0" applyFont="1" applyAlignment="1">
      <alignment horizontal="centerContinuous"/>
    </xf>
    <xf numFmtId="0" fontId="34" fillId="0" borderId="0" xfId="0" applyFont="1" applyAlignment="1">
      <alignment horizontal="centerContinuous"/>
    </xf>
    <xf numFmtId="0" fontId="35" fillId="0" borderId="0" xfId="0" applyFont="1" applyAlignment="1">
      <alignment horizontal="centerContinuous"/>
    </xf>
    <xf numFmtId="0" fontId="36" fillId="0" borderId="76" xfId="0" applyFont="1" applyBorder="1" applyAlignment="1">
      <alignment horizontal="left"/>
    </xf>
    <xf numFmtId="0" fontId="13" fillId="0" borderId="9" xfId="0" applyFont="1" applyBorder="1" applyAlignment="1">
      <alignment horizontal="centerContinuous"/>
    </xf>
    <xf numFmtId="0" fontId="13" fillId="0" borderId="79" xfId="0" applyFont="1" applyBorder="1" applyAlignment="1">
      <alignment horizontal="centerContinuous"/>
    </xf>
    <xf numFmtId="0" fontId="13" fillId="0" borderId="5" xfId="0" applyFont="1" applyBorder="1" applyAlignment="1">
      <alignment horizontal="centerContinuous"/>
    </xf>
    <xf numFmtId="0" fontId="36" fillId="0" borderId="10" xfId="0" applyFont="1" applyBorder="1" applyAlignment="1">
      <alignment horizontal="centerContinuous"/>
    </xf>
    <xf numFmtId="0" fontId="13" fillId="0" borderId="76" xfId="0" applyFont="1" applyBorder="1" applyAlignment="1">
      <alignment horizontal="centerContinuous"/>
    </xf>
    <xf numFmtId="0" fontId="13" fillId="0" borderId="77" xfId="0" applyFont="1" applyBorder="1" applyAlignment="1">
      <alignment horizontal="centerContinuous"/>
    </xf>
    <xf numFmtId="0" fontId="13" fillId="0" borderId="10" xfId="0" applyFont="1" applyBorder="1" applyAlignment="1">
      <alignment horizontal="center"/>
    </xf>
    <xf numFmtId="0" fontId="13" fillId="0" borderId="14" xfId="0" applyFont="1" applyBorder="1" applyAlignment="1">
      <alignment horizontal="centerContinuous"/>
    </xf>
    <xf numFmtId="0" fontId="13" fillId="0" borderId="7" xfId="0" applyFont="1" applyBorder="1" applyAlignment="1">
      <alignment horizontal="centerContinuous"/>
    </xf>
    <xf numFmtId="0" fontId="36" fillId="0" borderId="10" xfId="0" applyFont="1" applyBorder="1" applyAlignment="1">
      <alignment horizontal="center"/>
    </xf>
    <xf numFmtId="0" fontId="13" fillId="0" borderId="106" xfId="0" applyFont="1" applyBorder="1" applyAlignment="1">
      <alignment horizontal="center"/>
    </xf>
    <xf numFmtId="0" fontId="36" fillId="0" borderId="14" xfId="0" applyFont="1" applyBorder="1" applyAlignment="1">
      <alignment horizontal="center"/>
    </xf>
    <xf numFmtId="0" fontId="13" fillId="0" borderId="107" xfId="0" applyFont="1" applyBorder="1" applyAlignment="1">
      <alignment horizontal="center"/>
    </xf>
    <xf numFmtId="0" fontId="13" fillId="0" borderId="10" xfId="0" applyFont="1" applyBorder="1"/>
    <xf numFmtId="0" fontId="13" fillId="0" borderId="108" xfId="0" applyFont="1" applyBorder="1" applyAlignment="1">
      <alignment horizontal="center"/>
    </xf>
    <xf numFmtId="164" fontId="13" fillId="0" borderId="2" xfId="0" applyNumberFormat="1" applyFont="1" applyBorder="1" applyAlignment="1">
      <alignment horizontal="center"/>
    </xf>
    <xf numFmtId="0" fontId="13" fillId="0" borderId="9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164" fontId="13" fillId="0" borderId="91" xfId="0" applyNumberFormat="1" applyFont="1" applyBorder="1" applyAlignment="1">
      <alignment horizontal="center"/>
    </xf>
    <xf numFmtId="0" fontId="13" fillId="0" borderId="11" xfId="0" applyFont="1" applyBorder="1"/>
    <xf numFmtId="0" fontId="13" fillId="0" borderId="1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64" fontId="13" fillId="0" borderId="3" xfId="0" applyNumberFormat="1" applyFont="1" applyBorder="1" applyAlignment="1">
      <alignment horizontal="center"/>
    </xf>
    <xf numFmtId="0" fontId="13" fillId="0" borderId="94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164" fontId="13" fillId="0" borderId="94" xfId="0" applyNumberFormat="1" applyFont="1" applyBorder="1" applyAlignment="1">
      <alignment horizontal="center"/>
    </xf>
    <xf numFmtId="0" fontId="13" fillId="0" borderId="11" xfId="0" applyFont="1" applyFill="1" applyBorder="1"/>
    <xf numFmtId="0" fontId="13" fillId="0" borderId="1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164" fontId="13" fillId="0" borderId="3" xfId="0" applyNumberFormat="1" applyFont="1" applyFill="1" applyBorder="1" applyAlignment="1">
      <alignment horizontal="center"/>
    </xf>
    <xf numFmtId="0" fontId="13" fillId="0" borderId="94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164" fontId="13" fillId="0" borderId="94" xfId="0" applyNumberFormat="1" applyFont="1" applyFill="1" applyBorder="1" applyAlignment="1">
      <alignment horizontal="center"/>
    </xf>
    <xf numFmtId="164" fontId="13" fillId="0" borderId="2" xfId="0" applyNumberFormat="1" applyFont="1" applyFill="1" applyBorder="1" applyAlignment="1">
      <alignment horizontal="center"/>
    </xf>
    <xf numFmtId="164" fontId="13" fillId="0" borderId="85" xfId="0" applyNumberFormat="1" applyFont="1" applyBorder="1" applyAlignment="1">
      <alignment horizontal="center"/>
    </xf>
    <xf numFmtId="0" fontId="13" fillId="0" borderId="12" xfId="0" applyFont="1" applyFill="1" applyBorder="1"/>
    <xf numFmtId="0" fontId="13" fillId="0" borderId="12" xfId="0" applyFont="1" applyFill="1" applyBorder="1" applyAlignment="1">
      <alignment horizontal="center"/>
    </xf>
    <xf numFmtId="0" fontId="13" fillId="0" borderId="50" xfId="0" applyFont="1" applyFill="1" applyBorder="1" applyAlignment="1">
      <alignment horizontal="center"/>
    </xf>
    <xf numFmtId="0" fontId="13" fillId="0" borderId="109" xfId="0" applyFont="1" applyFill="1" applyBorder="1" applyAlignment="1">
      <alignment horizontal="center"/>
    </xf>
    <xf numFmtId="0" fontId="13" fillId="0" borderId="14" xfId="0" applyFont="1" applyBorder="1"/>
    <xf numFmtId="164" fontId="13" fillId="0" borderId="4" xfId="0" applyNumberFormat="1" applyFont="1" applyBorder="1" applyAlignment="1">
      <alignment horizontal="center"/>
    </xf>
    <xf numFmtId="164" fontId="13" fillId="0" borderId="78" xfId="0" applyNumberFormat="1" applyFont="1" applyBorder="1" applyAlignment="1">
      <alignment horizontal="center"/>
    </xf>
    <xf numFmtId="0" fontId="13" fillId="0" borderId="95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164" fontId="13" fillId="0" borderId="95" xfId="0" applyNumberFormat="1" applyFont="1" applyBorder="1" applyAlignment="1">
      <alignment horizontal="center"/>
    </xf>
    <xf numFmtId="0" fontId="13" fillId="4" borderId="111" xfId="0" applyFont="1" applyFill="1" applyBorder="1" applyAlignment="1">
      <alignment horizontal="left"/>
    </xf>
    <xf numFmtId="0" fontId="13" fillId="4" borderId="93" xfId="0" applyFont="1" applyFill="1" applyBorder="1" applyAlignment="1">
      <alignment horizontal="center"/>
    </xf>
    <xf numFmtId="0" fontId="13" fillId="4" borderId="112" xfId="0" applyFont="1" applyFill="1" applyBorder="1" applyAlignment="1">
      <alignment horizontal="center"/>
    </xf>
    <xf numFmtId="164" fontId="13" fillId="4" borderId="113" xfId="0" applyNumberFormat="1" applyFont="1" applyFill="1" applyBorder="1" applyAlignment="1">
      <alignment horizontal="center"/>
    </xf>
    <xf numFmtId="0" fontId="13" fillId="4" borderId="96" xfId="0" applyFont="1" applyFill="1" applyBorder="1" applyAlignment="1">
      <alignment horizontal="center"/>
    </xf>
    <xf numFmtId="0" fontId="13" fillId="4" borderId="7" xfId="0" applyFont="1" applyFill="1" applyBorder="1" applyAlignment="1">
      <alignment horizontal="center"/>
    </xf>
    <xf numFmtId="164" fontId="13" fillId="4" borderId="107" xfId="0" applyNumberFormat="1" applyFont="1" applyFill="1" applyBorder="1" applyAlignment="1">
      <alignment horizontal="center"/>
    </xf>
    <xf numFmtId="164" fontId="13" fillId="4" borderId="114" xfId="0" applyNumberFormat="1" applyFont="1" applyFill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13" fillId="4" borderId="9" xfId="0" applyFont="1" applyFill="1" applyBorder="1" applyAlignment="1">
      <alignment horizontal="left" vertical="center" wrapText="1"/>
    </xf>
    <xf numFmtId="0" fontId="13" fillId="4" borderId="92" xfId="0" applyFont="1" applyFill="1" applyBorder="1" applyAlignment="1">
      <alignment horizontal="center"/>
    </xf>
    <xf numFmtId="0" fontId="13" fillId="4" borderId="115" xfId="0" applyFont="1" applyFill="1" applyBorder="1" applyAlignment="1">
      <alignment horizontal="center"/>
    </xf>
    <xf numFmtId="164" fontId="13" fillId="4" borderId="93" xfId="0" applyNumberFormat="1" applyFont="1" applyFill="1" applyBorder="1" applyAlignment="1">
      <alignment horizontal="center"/>
    </xf>
    <xf numFmtId="0" fontId="13" fillId="0" borderId="83" xfId="0" applyFont="1" applyBorder="1"/>
    <xf numFmtId="0" fontId="13" fillId="0" borderId="116" xfId="0" applyFont="1" applyBorder="1" applyAlignment="1">
      <alignment horizontal="center"/>
    </xf>
    <xf numFmtId="0" fontId="13" fillId="0" borderId="37" xfId="0" applyFont="1" applyBorder="1" applyAlignment="1">
      <alignment horizontal="center"/>
    </xf>
    <xf numFmtId="164" fontId="13" fillId="0" borderId="117" xfId="0" applyNumberFormat="1" applyFont="1" applyBorder="1" applyAlignment="1">
      <alignment horizontal="center"/>
    </xf>
    <xf numFmtId="0" fontId="13" fillId="0" borderId="41" xfId="0" applyFont="1" applyBorder="1" applyAlignment="1">
      <alignment horizontal="center"/>
    </xf>
    <xf numFmtId="0" fontId="13" fillId="0" borderId="89" xfId="0" applyFont="1" applyBorder="1" applyAlignment="1">
      <alignment horizontal="center"/>
    </xf>
    <xf numFmtId="164" fontId="13" fillId="0" borderId="116" xfId="0" applyNumberFormat="1" applyFont="1" applyBorder="1" applyAlignment="1">
      <alignment horizontal="center"/>
    </xf>
    <xf numFmtId="164" fontId="13" fillId="0" borderId="118" xfId="0" applyNumberFormat="1" applyFont="1" applyBorder="1" applyAlignment="1">
      <alignment horizontal="center"/>
    </xf>
    <xf numFmtId="0" fontId="13" fillId="0" borderId="33" xfId="0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164" fontId="13" fillId="0" borderId="118" xfId="0" applyNumberFormat="1" applyFont="1" applyFill="1" applyBorder="1" applyAlignment="1">
      <alignment horizontal="center"/>
    </xf>
    <xf numFmtId="0" fontId="13" fillId="0" borderId="33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0" fontId="13" fillId="0" borderId="12" xfId="0" applyFont="1" applyBorder="1"/>
    <xf numFmtId="164" fontId="13" fillId="0" borderId="119" xfId="0" applyNumberFormat="1" applyFont="1" applyFill="1" applyBorder="1" applyAlignment="1">
      <alignment horizontal="center"/>
    </xf>
    <xf numFmtId="0" fontId="13" fillId="0" borderId="69" xfId="0" applyFont="1" applyFill="1" applyBorder="1" applyAlignment="1">
      <alignment horizontal="center"/>
    </xf>
    <xf numFmtId="0" fontId="13" fillId="0" borderId="68" xfId="0" applyFont="1" applyFill="1" applyBorder="1" applyAlignment="1">
      <alignment horizontal="center"/>
    </xf>
    <xf numFmtId="164" fontId="13" fillId="0" borderId="109" xfId="0" applyNumberFormat="1" applyFont="1" applyFill="1" applyBorder="1" applyAlignment="1">
      <alignment horizontal="center"/>
    </xf>
    <xf numFmtId="0" fontId="13" fillId="4" borderId="9" xfId="0" applyFont="1" applyFill="1" applyBorder="1" applyAlignment="1">
      <alignment horizontal="center" vertical="center"/>
    </xf>
    <xf numFmtId="0" fontId="13" fillId="0" borderId="109" xfId="0" applyFont="1" applyBorder="1" applyAlignment="1">
      <alignment horizontal="center"/>
    </xf>
    <xf numFmtId="0" fontId="13" fillId="0" borderId="50" xfId="0" applyFont="1" applyBorder="1" applyAlignment="1">
      <alignment horizontal="center"/>
    </xf>
    <xf numFmtId="164" fontId="13" fillId="0" borderId="119" xfId="0" applyNumberFormat="1" applyFont="1" applyBorder="1" applyAlignment="1">
      <alignment horizontal="center"/>
    </xf>
    <xf numFmtId="0" fontId="13" fillId="0" borderId="69" xfId="0" applyFont="1" applyBorder="1" applyAlignment="1">
      <alignment horizontal="center"/>
    </xf>
    <xf numFmtId="0" fontId="13" fillId="0" borderId="68" xfId="0" applyFont="1" applyBorder="1" applyAlignment="1">
      <alignment horizontal="center"/>
    </xf>
    <xf numFmtId="164" fontId="13" fillId="0" borderId="109" xfId="0" applyNumberFormat="1" applyFont="1" applyBorder="1" applyAlignment="1">
      <alignment horizontal="center"/>
    </xf>
    <xf numFmtId="0" fontId="13" fillId="4" borderId="9" xfId="0" applyFont="1" applyFill="1" applyBorder="1"/>
    <xf numFmtId="0" fontId="13" fillId="4" borderId="9" xfId="0" applyFont="1" applyFill="1" applyBorder="1" applyAlignment="1">
      <alignment horizontal="left" vertical="center"/>
    </xf>
    <xf numFmtId="0" fontId="13" fillId="0" borderId="116" xfId="0" applyFont="1" applyFill="1" applyBorder="1" applyAlignment="1">
      <alignment horizontal="center"/>
    </xf>
    <xf numFmtId="0" fontId="13" fillId="0" borderId="37" xfId="0" applyFont="1" applyFill="1" applyBorder="1" applyAlignment="1">
      <alignment horizontal="center"/>
    </xf>
    <xf numFmtId="164" fontId="13" fillId="0" borderId="117" xfId="0" applyNumberFormat="1" applyFont="1" applyFill="1" applyBorder="1" applyAlignment="1">
      <alignment horizontal="center"/>
    </xf>
    <xf numFmtId="0" fontId="13" fillId="0" borderId="41" xfId="0" applyFont="1" applyFill="1" applyBorder="1" applyAlignment="1">
      <alignment horizontal="center"/>
    </xf>
    <xf numFmtId="0" fontId="13" fillId="0" borderId="89" xfId="0" applyFont="1" applyFill="1" applyBorder="1" applyAlignment="1">
      <alignment horizontal="center"/>
    </xf>
    <xf numFmtId="164" fontId="13" fillId="0" borderId="116" xfId="0" applyNumberFormat="1" applyFont="1" applyFill="1" applyBorder="1" applyAlignment="1">
      <alignment horizontal="center"/>
    </xf>
    <xf numFmtId="0" fontId="13" fillId="0" borderId="10" xfId="0" applyFont="1" applyFill="1" applyBorder="1"/>
    <xf numFmtId="164" fontId="13" fillId="0" borderId="120" xfId="0" applyNumberFormat="1" applyFont="1" applyBorder="1" applyAlignment="1">
      <alignment horizontal="center"/>
    </xf>
    <xf numFmtId="0" fontId="13" fillId="0" borderId="54" xfId="0" applyFont="1" applyBorder="1" applyAlignment="1">
      <alignment horizontal="center"/>
    </xf>
    <xf numFmtId="0" fontId="13" fillId="0" borderId="121" xfId="0" applyFont="1" applyBorder="1" applyAlignment="1">
      <alignment horizontal="center"/>
    </xf>
    <xf numFmtId="0" fontId="13" fillId="4" borderId="9" xfId="0" applyFont="1" applyFill="1" applyBorder="1" applyAlignment="1">
      <alignment horizontal="center" vertical="center" wrapText="1"/>
    </xf>
    <xf numFmtId="164" fontId="37" fillId="4" borderId="113" xfId="0" applyNumberFormat="1" applyFont="1" applyFill="1" applyBorder="1" applyAlignment="1">
      <alignment horizontal="center" vertical="center"/>
    </xf>
    <xf numFmtId="1" fontId="37" fillId="4" borderId="92" xfId="0" applyNumberFormat="1" applyFont="1" applyFill="1" applyBorder="1" applyAlignment="1">
      <alignment horizontal="center" vertical="center"/>
    </xf>
    <xf numFmtId="1" fontId="37" fillId="4" borderId="115" xfId="0" applyNumberFormat="1" applyFont="1" applyFill="1" applyBorder="1" applyAlignment="1">
      <alignment horizontal="center" vertical="center"/>
    </xf>
    <xf numFmtId="164" fontId="37" fillId="4" borderId="93" xfId="0" applyNumberFormat="1" applyFont="1" applyFill="1" applyBorder="1" applyAlignment="1">
      <alignment horizontal="center" vertical="center"/>
    </xf>
    <xf numFmtId="0" fontId="13" fillId="0" borderId="73" xfId="0" applyFont="1" applyBorder="1" applyAlignment="1">
      <alignment horizontal="center" vertical="center" wrapText="1"/>
    </xf>
    <xf numFmtId="0" fontId="13" fillId="0" borderId="122" xfId="0" applyFont="1" applyBorder="1" applyAlignment="1">
      <alignment horizontal="center" vertical="center" wrapText="1"/>
    </xf>
    <xf numFmtId="0" fontId="14" fillId="0" borderId="65" xfId="0" applyFont="1" applyBorder="1" applyAlignment="1">
      <alignment vertical="center" wrapText="1"/>
    </xf>
    <xf numFmtId="164" fontId="14" fillId="0" borderId="36" xfId="0" applyNumberFormat="1" applyFont="1" applyFill="1" applyBorder="1" applyAlignment="1">
      <alignment horizontal="center" vertical="center"/>
    </xf>
    <xf numFmtId="164" fontId="14" fillId="0" borderId="29" xfId="0" applyNumberFormat="1" applyFont="1" applyFill="1" applyBorder="1" applyAlignment="1">
      <alignment horizontal="center" vertical="center"/>
    </xf>
    <xf numFmtId="0" fontId="14" fillId="0" borderId="71" xfId="0" applyFont="1" applyBorder="1" applyAlignment="1">
      <alignment vertical="center" wrapText="1"/>
    </xf>
    <xf numFmtId="0" fontId="14" fillId="0" borderId="64" xfId="0" applyFont="1" applyBorder="1" applyAlignment="1">
      <alignment vertical="center" wrapText="1"/>
    </xf>
    <xf numFmtId="0" fontId="14" fillId="0" borderId="70" xfId="0" applyFont="1" applyBorder="1" applyAlignment="1">
      <alignment vertical="center" wrapText="1"/>
    </xf>
    <xf numFmtId="0" fontId="14" fillId="0" borderId="51" xfId="0" applyFont="1" applyFill="1" applyBorder="1" applyAlignment="1">
      <alignment horizontal="center" vertical="center"/>
    </xf>
    <xf numFmtId="0" fontId="14" fillId="0" borderId="49" xfId="0" applyFont="1" applyFill="1" applyBorder="1" applyAlignment="1">
      <alignment horizontal="center" vertical="center"/>
    </xf>
    <xf numFmtId="164" fontId="14" fillId="0" borderId="49" xfId="0" applyNumberFormat="1" applyFont="1" applyFill="1" applyBorder="1" applyAlignment="1">
      <alignment horizontal="center" vertical="center"/>
    </xf>
    <xf numFmtId="0" fontId="14" fillId="0" borderId="65" xfId="0" applyFont="1" applyBorder="1" applyAlignment="1">
      <alignment horizontal="left" vertical="center" wrapText="1"/>
    </xf>
    <xf numFmtId="0" fontId="14" fillId="0" borderId="64" xfId="0" applyFont="1" applyBorder="1" applyAlignment="1">
      <alignment horizontal="left" vertical="center" wrapText="1"/>
    </xf>
    <xf numFmtId="0" fontId="14" fillId="0" borderId="63" xfId="0" applyFont="1" applyBorder="1" applyAlignment="1">
      <alignment horizontal="left" vertical="center" wrapText="1"/>
    </xf>
    <xf numFmtId="164" fontId="14" fillId="0" borderId="23" xfId="0" applyNumberFormat="1" applyFont="1" applyFill="1" applyBorder="1" applyAlignment="1">
      <alignment horizontal="center" vertical="center"/>
    </xf>
    <xf numFmtId="164" fontId="14" fillId="0" borderId="87" xfId="0" applyNumberFormat="1" applyFont="1" applyBorder="1" applyAlignment="1">
      <alignment horizontal="center"/>
    </xf>
    <xf numFmtId="168" fontId="11" fillId="0" borderId="57" xfId="0" applyNumberFormat="1" applyFont="1" applyFill="1" applyBorder="1" applyAlignment="1">
      <alignment horizontal="center" vertical="center"/>
    </xf>
    <xf numFmtId="164" fontId="14" fillId="4" borderId="87" xfId="0" applyNumberFormat="1" applyFont="1" applyFill="1" applyBorder="1" applyAlignment="1">
      <alignment horizontal="center"/>
    </xf>
    <xf numFmtId="164" fontId="14" fillId="0" borderId="30" xfId="0" applyNumberFormat="1" applyFont="1" applyBorder="1" applyAlignment="1">
      <alignment horizontal="center"/>
    </xf>
    <xf numFmtId="168" fontId="11" fillId="0" borderId="29" xfId="0" applyNumberFormat="1" applyFont="1" applyFill="1" applyBorder="1" applyAlignment="1">
      <alignment horizontal="center" vertical="center"/>
    </xf>
    <xf numFmtId="164" fontId="14" fillId="4" borderId="30" xfId="0" applyNumberFormat="1" applyFont="1" applyFill="1" applyBorder="1" applyAlignment="1">
      <alignment horizontal="center"/>
    </xf>
    <xf numFmtId="168" fontId="11" fillId="4" borderId="29" xfId="0" applyNumberFormat="1" applyFont="1" applyFill="1" applyBorder="1" applyAlignment="1">
      <alignment horizontal="center" vertical="center"/>
    </xf>
    <xf numFmtId="164" fontId="14" fillId="0" borderId="52" xfId="0" applyNumberFormat="1" applyFont="1" applyBorder="1" applyAlignment="1">
      <alignment horizontal="center"/>
    </xf>
    <xf numFmtId="164" fontId="14" fillId="4" borderId="52" xfId="0" applyNumberFormat="1" applyFont="1" applyFill="1" applyBorder="1" applyAlignment="1">
      <alignment horizontal="center"/>
    </xf>
    <xf numFmtId="164" fontId="14" fillId="0" borderId="38" xfId="0" applyNumberFormat="1" applyFont="1" applyBorder="1" applyAlignment="1">
      <alignment horizontal="center"/>
    </xf>
    <xf numFmtId="164" fontId="14" fillId="4" borderId="38" xfId="0" applyNumberFormat="1" applyFont="1" applyFill="1" applyBorder="1" applyAlignment="1">
      <alignment horizontal="center"/>
    </xf>
    <xf numFmtId="164" fontId="11" fillId="0" borderId="30" xfId="0" applyNumberFormat="1" applyFont="1" applyBorder="1" applyAlignment="1">
      <alignment horizontal="center" vertical="center"/>
    </xf>
    <xf numFmtId="164" fontId="11" fillId="4" borderId="30" xfId="0" applyNumberFormat="1" applyFont="1" applyFill="1" applyBorder="1" applyAlignment="1">
      <alignment horizontal="center" vertical="center"/>
    </xf>
    <xf numFmtId="164" fontId="14" fillId="0" borderId="73" xfId="0" applyNumberFormat="1" applyFont="1" applyBorder="1" applyAlignment="1">
      <alignment horizontal="center"/>
    </xf>
    <xf numFmtId="168" fontId="11" fillId="0" borderId="23" xfId="0" applyNumberFormat="1" applyFont="1" applyFill="1" applyBorder="1" applyAlignment="1">
      <alignment horizontal="center" vertical="center"/>
    </xf>
    <xf numFmtId="164" fontId="14" fillId="4" borderId="73" xfId="0" applyNumberFormat="1" applyFont="1" applyFill="1" applyBorder="1" applyAlignment="1">
      <alignment horizontal="center"/>
    </xf>
    <xf numFmtId="168" fontId="11" fillId="4" borderId="123" xfId="0" applyNumberFormat="1" applyFont="1" applyFill="1" applyBorder="1" applyAlignment="1">
      <alignment horizontal="center" vertical="center"/>
    </xf>
    <xf numFmtId="168" fontId="11" fillId="4" borderId="122" xfId="0" applyNumberFormat="1" applyFont="1" applyFill="1" applyBorder="1" applyAlignment="1">
      <alignment horizontal="center" vertical="center"/>
    </xf>
    <xf numFmtId="0" fontId="14" fillId="0" borderId="86" xfId="0" applyFont="1" applyBorder="1"/>
    <xf numFmtId="0" fontId="14" fillId="0" borderId="124" xfId="0" applyFont="1" applyBorder="1" applyAlignment="1">
      <alignment horizontal="center"/>
    </xf>
    <xf numFmtId="0" fontId="24" fillId="0" borderId="125" xfId="0" applyFont="1" applyBorder="1"/>
    <xf numFmtId="0" fontId="13" fillId="0" borderId="2" xfId="0" applyFont="1" applyBorder="1" applyAlignment="1">
      <alignment horizontal="center" vertical="center" wrapText="1"/>
    </xf>
    <xf numFmtId="0" fontId="14" fillId="8" borderId="67" xfId="0" applyFont="1" applyFill="1" applyBorder="1" applyAlignment="1">
      <alignment vertical="center" wrapText="1"/>
    </xf>
    <xf numFmtId="0" fontId="14" fillId="8" borderId="44" xfId="0" applyFont="1" applyFill="1" applyBorder="1" applyAlignment="1">
      <alignment horizontal="center" vertical="center"/>
    </xf>
    <xf numFmtId="0" fontId="14" fillId="8" borderId="42" xfId="0" applyFont="1" applyFill="1" applyBorder="1" applyAlignment="1">
      <alignment horizontal="center" vertical="center"/>
    </xf>
    <xf numFmtId="164" fontId="14" fillId="8" borderId="42" xfId="0" applyNumberFormat="1" applyFont="1" applyFill="1" applyBorder="1" applyAlignment="1">
      <alignment horizontal="center" vertical="center"/>
    </xf>
    <xf numFmtId="0" fontId="14" fillId="8" borderId="43" xfId="0" applyFont="1" applyFill="1" applyBorder="1"/>
    <xf numFmtId="0" fontId="14" fillId="8" borderId="67" xfId="0" applyFont="1" applyFill="1" applyBorder="1" applyAlignment="1">
      <alignment horizontal="center" vertical="center" wrapText="1"/>
    </xf>
    <xf numFmtId="164" fontId="14" fillId="8" borderId="45" xfId="0" applyNumberFormat="1" applyFont="1" applyFill="1" applyBorder="1" applyAlignment="1">
      <alignment horizontal="center" vertical="center"/>
    </xf>
    <xf numFmtId="164" fontId="14" fillId="8" borderId="44" xfId="0" applyNumberFormat="1" applyFont="1" applyFill="1" applyBorder="1" applyAlignment="1">
      <alignment horizontal="center" vertical="center"/>
    </xf>
    <xf numFmtId="164" fontId="10" fillId="0" borderId="74" xfId="0" applyNumberFormat="1" applyFont="1" applyBorder="1" applyAlignment="1">
      <alignment horizontal="center" vertical="center" wrapText="1"/>
    </xf>
    <xf numFmtId="0" fontId="10" fillId="0" borderId="32" xfId="0" applyFont="1" applyBorder="1"/>
    <xf numFmtId="168" fontId="11" fillId="4" borderId="36" xfId="0" applyNumberFormat="1" applyFont="1" applyFill="1" applyBorder="1" applyAlignment="1">
      <alignment horizontal="center" vertical="center"/>
    </xf>
    <xf numFmtId="0" fontId="41" fillId="0" borderId="0" xfId="0" applyFont="1" applyFill="1" applyBorder="1"/>
    <xf numFmtId="0" fontId="13" fillId="0" borderId="83" xfId="0" applyFont="1" applyFill="1" applyBorder="1"/>
    <xf numFmtId="0" fontId="13" fillId="0" borderId="83" xfId="0" applyFont="1" applyFill="1" applyBorder="1" applyAlignment="1">
      <alignment horizontal="center"/>
    </xf>
    <xf numFmtId="0" fontId="0" fillId="0" borderId="16" xfId="0" applyFont="1" applyBorder="1" applyAlignment="1">
      <alignment vertical="center" textRotation="90" wrapText="1"/>
    </xf>
    <xf numFmtId="0" fontId="0" fillId="0" borderId="83" xfId="0" applyFont="1" applyBorder="1"/>
    <xf numFmtId="0" fontId="13" fillId="0" borderId="67" xfId="0" applyFont="1" applyBorder="1" applyAlignment="1">
      <alignment horizontal="center" vertical="center" wrapText="1"/>
    </xf>
    <xf numFmtId="164" fontId="13" fillId="0" borderId="20" xfId="0" applyNumberFormat="1" applyFont="1" applyBorder="1" applyAlignment="1">
      <alignment horizontal="center"/>
    </xf>
    <xf numFmtId="164" fontId="13" fillId="0" borderId="20" xfId="0" applyNumberFormat="1" applyFont="1" applyFill="1" applyBorder="1" applyAlignment="1">
      <alignment horizontal="center"/>
    </xf>
    <xf numFmtId="164" fontId="13" fillId="0" borderId="0" xfId="0" applyNumberFormat="1" applyFont="1" applyFill="1" applyBorder="1" applyAlignment="1">
      <alignment horizontal="center"/>
    </xf>
    <xf numFmtId="164" fontId="13" fillId="0" borderId="32" xfId="0" applyNumberFormat="1" applyFont="1" applyFill="1" applyBorder="1" applyAlignment="1">
      <alignment horizontal="center"/>
    </xf>
    <xf numFmtId="164" fontId="13" fillId="0" borderId="39" xfId="0" applyNumberFormat="1" applyFont="1" applyBorder="1" applyAlignment="1">
      <alignment horizontal="center"/>
    </xf>
    <xf numFmtId="164" fontId="13" fillId="0" borderId="99" xfId="0" applyNumberFormat="1" applyFont="1" applyBorder="1" applyAlignment="1">
      <alignment horizontal="center"/>
    </xf>
    <xf numFmtId="0" fontId="13" fillId="0" borderId="129" xfId="0" applyFont="1" applyBorder="1" applyAlignment="1">
      <alignment horizontal="center"/>
    </xf>
    <xf numFmtId="0" fontId="13" fillId="4" borderId="9" xfId="0" applyFont="1" applyFill="1" applyBorder="1" applyAlignment="1">
      <alignment horizontal="center"/>
    </xf>
    <xf numFmtId="0" fontId="13" fillId="0" borderId="83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1" fontId="37" fillId="4" borderId="9" xfId="0" applyNumberFormat="1" applyFont="1" applyFill="1" applyBorder="1" applyAlignment="1">
      <alignment horizontal="center" vertical="center"/>
    </xf>
    <xf numFmtId="164" fontId="13" fillId="4" borderId="5" xfId="0" applyNumberFormat="1" applyFont="1" applyFill="1" applyBorder="1" applyAlignment="1">
      <alignment horizontal="center"/>
    </xf>
    <xf numFmtId="164" fontId="13" fillId="0" borderId="78" xfId="0" applyNumberFormat="1" applyFont="1" applyFill="1" applyBorder="1" applyAlignment="1">
      <alignment horizontal="center"/>
    </xf>
    <xf numFmtId="164" fontId="13" fillId="0" borderId="85" xfId="0" applyNumberFormat="1" applyFont="1" applyFill="1" applyBorder="1" applyAlignment="1">
      <alignment horizontal="center"/>
    </xf>
    <xf numFmtId="164" fontId="37" fillId="4" borderId="5" xfId="0" applyNumberFormat="1" applyFont="1" applyFill="1" applyBorder="1" applyAlignment="1">
      <alignment horizontal="center" vertical="center"/>
    </xf>
    <xf numFmtId="0" fontId="13" fillId="0" borderId="112" xfId="0" applyFont="1" applyBorder="1" applyAlignment="1">
      <alignment horizontal="center"/>
    </xf>
    <xf numFmtId="164" fontId="14" fillId="0" borderId="52" xfId="0" applyNumberFormat="1" applyFont="1" applyBorder="1" applyAlignment="1">
      <alignment horizontal="center" vertical="center"/>
    </xf>
    <xf numFmtId="164" fontId="14" fillId="0" borderId="62" xfId="0" applyNumberFormat="1" applyFont="1" applyBorder="1" applyAlignment="1">
      <alignment horizontal="center" vertical="center"/>
    </xf>
    <xf numFmtId="0" fontId="14" fillId="0" borderId="72" xfId="0" applyFont="1" applyBorder="1" applyAlignment="1">
      <alignment vertical="center" wrapText="1"/>
    </xf>
    <xf numFmtId="0" fontId="14" fillId="0" borderId="73" xfId="0" applyFont="1" applyFill="1" applyBorder="1" applyAlignment="1">
      <alignment horizontal="center" vertical="center"/>
    </xf>
    <xf numFmtId="0" fontId="14" fillId="0" borderId="127" xfId="0" applyFont="1" applyFill="1" applyBorder="1" applyAlignment="1">
      <alignment horizontal="center" vertical="center"/>
    </xf>
    <xf numFmtId="164" fontId="14" fillId="0" borderId="127" xfId="0" applyNumberFormat="1" applyFont="1" applyBorder="1" applyAlignment="1">
      <alignment horizontal="center" vertical="center"/>
    </xf>
    <xf numFmtId="0" fontId="14" fillId="4" borderId="137" xfId="0" applyFont="1" applyFill="1" applyBorder="1" applyAlignment="1">
      <alignment horizontal="center" vertical="center"/>
    </xf>
    <xf numFmtId="0" fontId="14" fillId="4" borderId="33" xfId="0" applyFont="1" applyFill="1" applyBorder="1" applyAlignment="1">
      <alignment horizontal="center" vertical="center"/>
    </xf>
    <xf numFmtId="0" fontId="14" fillId="4" borderId="54" xfId="0" applyFont="1" applyFill="1" applyBorder="1" applyAlignment="1">
      <alignment horizontal="center" vertical="center"/>
    </xf>
    <xf numFmtId="0" fontId="14" fillId="0" borderId="57" xfId="0" applyFont="1" applyFill="1" applyBorder="1" applyAlignment="1">
      <alignment horizontal="center" vertical="center"/>
    </xf>
    <xf numFmtId="0" fontId="14" fillId="4" borderId="138" xfId="0" applyFont="1" applyFill="1" applyBorder="1" applyAlignment="1">
      <alignment horizontal="center" vertical="center"/>
    </xf>
    <xf numFmtId="0" fontId="10" fillId="0" borderId="35" xfId="0" applyFont="1" applyBorder="1"/>
    <xf numFmtId="164" fontId="10" fillId="0" borderId="38" xfId="0" applyNumberFormat="1" applyFont="1" applyFill="1" applyBorder="1" applyAlignment="1">
      <alignment horizontal="center"/>
    </xf>
    <xf numFmtId="164" fontId="10" fillId="0" borderId="40" xfId="0" applyNumberFormat="1" applyFont="1" applyFill="1" applyBorder="1" applyAlignment="1">
      <alignment horizontal="center"/>
    </xf>
    <xf numFmtId="164" fontId="10" fillId="0" borderId="89" xfId="0" applyNumberFormat="1" applyFont="1" applyFill="1" applyBorder="1" applyAlignment="1">
      <alignment horizontal="center"/>
    </xf>
    <xf numFmtId="164" fontId="10" fillId="0" borderId="62" xfId="16" applyNumberFormat="1" applyFont="1" applyFill="1" applyBorder="1" applyAlignment="1">
      <alignment horizontal="center"/>
    </xf>
    <xf numFmtId="164" fontId="10" fillId="4" borderId="46" xfId="16" applyNumberFormat="1" applyFont="1" applyFill="1" applyBorder="1" applyAlignment="1">
      <alignment horizontal="center"/>
    </xf>
    <xf numFmtId="1" fontId="37" fillId="4" borderId="112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0" fillId="10" borderId="11" xfId="0" applyFont="1" applyFill="1" applyBorder="1"/>
    <xf numFmtId="0" fontId="10" fillId="10" borderId="17" xfId="0" applyFont="1" applyFill="1" applyBorder="1" applyAlignment="1">
      <alignment horizontal="center"/>
    </xf>
    <xf numFmtId="164" fontId="10" fillId="10" borderId="17" xfId="0" applyNumberFormat="1" applyFont="1" applyFill="1" applyBorder="1" applyAlignment="1">
      <alignment horizontal="center" vertical="center" wrapText="1"/>
    </xf>
    <xf numFmtId="0" fontId="10" fillId="11" borderId="10" xfId="0" applyFont="1" applyFill="1" applyBorder="1"/>
    <xf numFmtId="0" fontId="10" fillId="11" borderId="16" xfId="0" applyFont="1" applyFill="1" applyBorder="1" applyAlignment="1">
      <alignment horizontal="center"/>
    </xf>
    <xf numFmtId="164" fontId="10" fillId="11" borderId="2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9" borderId="15" xfId="0" applyFont="1" applyFill="1" applyBorder="1" applyAlignment="1">
      <alignment horizontal="center" vertical="center"/>
    </xf>
    <xf numFmtId="0" fontId="0" fillId="9" borderId="74" xfId="0" applyFont="1" applyFill="1" applyBorder="1" applyAlignment="1">
      <alignment horizontal="center" vertical="center"/>
    </xf>
    <xf numFmtId="0" fontId="0" fillId="9" borderId="17" xfId="0" applyFont="1" applyFill="1" applyBorder="1" applyAlignment="1">
      <alignment horizontal="center" vertical="center"/>
    </xf>
    <xf numFmtId="0" fontId="0" fillId="9" borderId="18" xfId="0" applyFont="1" applyFill="1" applyBorder="1" applyAlignment="1">
      <alignment horizontal="center" vertical="center"/>
    </xf>
    <xf numFmtId="0" fontId="3" fillId="9" borderId="74" xfId="0" applyFont="1" applyFill="1" applyBorder="1" applyAlignment="1">
      <alignment horizontal="center" vertical="center"/>
    </xf>
    <xf numFmtId="0" fontId="0" fillId="9" borderId="15" xfId="0" applyFont="1" applyFill="1" applyBorder="1" applyAlignment="1">
      <alignment horizontal="center" vertical="center"/>
    </xf>
    <xf numFmtId="0" fontId="0" fillId="9" borderId="21" xfId="0" applyFont="1" applyFill="1" applyBorder="1" applyAlignment="1">
      <alignment horizontal="center" vertical="center"/>
    </xf>
    <xf numFmtId="0" fontId="0" fillId="9" borderId="17" xfId="0" applyFont="1" applyFill="1" applyBorder="1" applyAlignment="1">
      <alignment horizontal="center" vertical="center" wrapText="1"/>
    </xf>
    <xf numFmtId="0" fontId="0" fillId="9" borderId="22" xfId="0" applyFont="1" applyFill="1" applyBorder="1" applyAlignment="1">
      <alignment horizontal="center" vertical="center"/>
    </xf>
    <xf numFmtId="0" fontId="0" fillId="9" borderId="16" xfId="0" applyFont="1" applyFill="1" applyBorder="1" applyAlignment="1">
      <alignment horizontal="center" vertical="center"/>
    </xf>
    <xf numFmtId="0" fontId="0" fillId="9" borderId="75" xfId="0" applyFont="1" applyFill="1" applyBorder="1" applyAlignment="1">
      <alignment horizontal="center" vertical="center"/>
    </xf>
    <xf numFmtId="0" fontId="22" fillId="9" borderId="15" xfId="0" applyFont="1" applyFill="1" applyBorder="1" applyAlignment="1">
      <alignment horizontal="center" vertical="center" wrapText="1"/>
    </xf>
    <xf numFmtId="0" fontId="0" fillId="9" borderId="21" xfId="0" applyFont="1" applyFill="1" applyBorder="1" applyAlignment="1">
      <alignment horizontal="center" vertical="center" wrapText="1"/>
    </xf>
    <xf numFmtId="0" fontId="0" fillId="9" borderId="18" xfId="0" applyFont="1" applyFill="1" applyBorder="1" applyAlignment="1">
      <alignment horizontal="center" vertical="center" wrapText="1"/>
    </xf>
    <xf numFmtId="164" fontId="14" fillId="0" borderId="30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41" fontId="0" fillId="0" borderId="94" xfId="0" applyNumberFormat="1" applyFont="1" applyBorder="1" applyAlignment="1">
      <alignment horizontal="center" vertical="center"/>
    </xf>
    <xf numFmtId="41" fontId="0" fillId="0" borderId="118" xfId="0" applyNumberFormat="1" applyFont="1" applyBorder="1" applyAlignment="1">
      <alignment horizontal="center" vertical="center"/>
    </xf>
    <xf numFmtId="41" fontId="0" fillId="0" borderId="1" xfId="0" applyNumberFormat="1" applyFont="1" applyBorder="1" applyAlignment="1">
      <alignment horizontal="center" vertical="center"/>
    </xf>
    <xf numFmtId="0" fontId="0" fillId="0" borderId="118" xfId="0" applyFont="1" applyBorder="1" applyAlignment="1">
      <alignment wrapText="1"/>
    </xf>
    <xf numFmtId="0" fontId="0" fillId="0" borderId="118" xfId="0" applyFont="1" applyBorder="1" applyAlignment="1">
      <alignment vertical="top" wrapText="1"/>
    </xf>
    <xf numFmtId="41" fontId="0" fillId="0" borderId="109" xfId="0" applyNumberFormat="1" applyFont="1" applyBorder="1" applyAlignment="1">
      <alignment horizontal="center" vertical="center"/>
    </xf>
    <xf numFmtId="41" fontId="0" fillId="0" borderId="119" xfId="0" applyNumberFormat="1" applyFont="1" applyBorder="1" applyAlignment="1">
      <alignment horizontal="center" vertical="center"/>
    </xf>
    <xf numFmtId="41" fontId="0" fillId="0" borderId="50" xfId="0" applyNumberFormat="1" applyFont="1" applyBorder="1" applyAlignment="1">
      <alignment horizontal="center" vertical="center"/>
    </xf>
    <xf numFmtId="41" fontId="3" fillId="10" borderId="129" xfId="0" applyNumberFormat="1" applyFont="1" applyFill="1" applyBorder="1" applyAlignment="1">
      <alignment horizontal="center" vertical="center"/>
    </xf>
    <xf numFmtId="41" fontId="3" fillId="10" borderId="131" xfId="0" applyNumberFormat="1" applyFont="1" applyFill="1" applyBorder="1" applyAlignment="1">
      <alignment horizontal="center" vertical="center"/>
    </xf>
    <xf numFmtId="41" fontId="3" fillId="10" borderId="130" xfId="0" applyNumberFormat="1" applyFont="1" applyFill="1" applyBorder="1" applyAlignment="1">
      <alignment horizontal="center" vertical="center"/>
    </xf>
    <xf numFmtId="164" fontId="3" fillId="10" borderId="95" xfId="0" applyNumberFormat="1" applyFont="1" applyFill="1" applyBorder="1" applyAlignment="1">
      <alignment horizontal="center" vertical="center"/>
    </xf>
    <xf numFmtId="164" fontId="3" fillId="10" borderId="133" xfId="0" applyNumberFormat="1" applyFont="1" applyFill="1" applyBorder="1" applyAlignment="1">
      <alignment horizontal="center" vertical="center"/>
    </xf>
    <xf numFmtId="164" fontId="3" fillId="10" borderId="132" xfId="0" applyNumberFormat="1" applyFont="1" applyFill="1" applyBorder="1" applyAlignment="1">
      <alignment horizontal="center" vertical="center"/>
    </xf>
    <xf numFmtId="41" fontId="0" fillId="0" borderId="116" xfId="0" applyNumberFormat="1" applyFont="1" applyBorder="1" applyAlignment="1">
      <alignment horizontal="center" vertical="center"/>
    </xf>
    <xf numFmtId="41" fontId="0" fillId="0" borderId="117" xfId="0" applyNumberFormat="1" applyFont="1" applyBorder="1" applyAlignment="1">
      <alignment horizontal="center" vertical="center"/>
    </xf>
    <xf numFmtId="41" fontId="0" fillId="0" borderId="37" xfId="0" applyNumberFormat="1" applyFont="1" applyBorder="1" applyAlignment="1">
      <alignment horizontal="center" vertical="center"/>
    </xf>
    <xf numFmtId="0" fontId="0" fillId="0" borderId="95" xfId="0" applyFont="1" applyBorder="1" applyAlignment="1">
      <alignment horizontal="center" vertical="center" wrapText="1"/>
    </xf>
    <xf numFmtId="0" fontId="0" fillId="0" borderId="132" xfId="0" applyFont="1" applyBorder="1" applyAlignment="1">
      <alignment horizontal="center" vertical="center" wrapText="1"/>
    </xf>
    <xf numFmtId="0" fontId="0" fillId="0" borderId="133" xfId="0" applyFont="1" applyBorder="1" applyAlignment="1">
      <alignment horizontal="center" vertical="center" wrapText="1"/>
    </xf>
    <xf numFmtId="41" fontId="3" fillId="10" borderId="116" xfId="0" applyNumberFormat="1" applyFont="1" applyFill="1" applyBorder="1" applyAlignment="1">
      <alignment horizontal="center" vertical="center"/>
    </xf>
    <xf numFmtId="41" fontId="3" fillId="10" borderId="117" xfId="0" applyNumberFormat="1" applyFont="1" applyFill="1" applyBorder="1" applyAlignment="1">
      <alignment horizontal="center" vertical="center"/>
    </xf>
    <xf numFmtId="41" fontId="3" fillId="10" borderId="94" xfId="0" applyNumberFormat="1" applyFont="1" applyFill="1" applyBorder="1" applyAlignment="1">
      <alignment horizontal="center" vertical="center"/>
    </xf>
    <xf numFmtId="41" fontId="3" fillId="10" borderId="118" xfId="0" applyNumberFormat="1" applyFont="1" applyFill="1" applyBorder="1" applyAlignment="1">
      <alignment horizontal="center" vertical="center"/>
    </xf>
    <xf numFmtId="41" fontId="3" fillId="10" borderId="109" xfId="0" applyNumberFormat="1" applyFont="1" applyFill="1" applyBorder="1" applyAlignment="1">
      <alignment horizontal="center" vertical="center"/>
    </xf>
    <xf numFmtId="41" fontId="3" fillId="10" borderId="119" xfId="0" applyNumberFormat="1" applyFont="1" applyFill="1" applyBorder="1" applyAlignment="1">
      <alignment horizontal="center" vertical="center"/>
    </xf>
    <xf numFmtId="41" fontId="3" fillId="10" borderId="140" xfId="0" applyNumberFormat="1" applyFont="1" applyFill="1" applyBorder="1" applyAlignment="1">
      <alignment horizontal="center" vertical="center"/>
    </xf>
    <xf numFmtId="164" fontId="3" fillId="10" borderId="14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4" fillId="0" borderId="22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1" fillId="0" borderId="7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3" fillId="0" borderId="82" xfId="0" applyFont="1" applyBorder="1" applyAlignment="1">
      <alignment horizontal="center" vertical="center" wrapText="1"/>
    </xf>
    <xf numFmtId="0" fontId="13" fillId="0" borderId="77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8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4" fillId="0" borderId="86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125" xfId="0" applyFont="1" applyBorder="1" applyAlignment="1">
      <alignment horizontal="center" vertical="center" wrapText="1"/>
    </xf>
    <xf numFmtId="0" fontId="14" fillId="0" borderId="88" xfId="0" applyFont="1" applyBorder="1" applyAlignment="1">
      <alignment horizontal="center" vertical="center" wrapText="1"/>
    </xf>
    <xf numFmtId="0" fontId="14" fillId="0" borderId="128" xfId="0" applyFont="1" applyBorder="1" applyAlignment="1">
      <alignment horizontal="center" vertical="center" wrapText="1"/>
    </xf>
    <xf numFmtId="0" fontId="11" fillId="0" borderId="67" xfId="0" applyFont="1" applyBorder="1" applyAlignment="1">
      <alignment horizontal="center"/>
    </xf>
    <xf numFmtId="0" fontId="11" fillId="0" borderId="45" xfId="0" applyFont="1" applyBorder="1" applyAlignment="1">
      <alignment horizontal="center"/>
    </xf>
    <xf numFmtId="0" fontId="11" fillId="0" borderId="46" xfId="0" applyFont="1" applyBorder="1" applyAlignment="1">
      <alignment horizontal="center"/>
    </xf>
    <xf numFmtId="0" fontId="13" fillId="0" borderId="128" xfId="0" applyFont="1" applyBorder="1" applyAlignment="1">
      <alignment horizontal="center" vertical="center" wrapText="1"/>
    </xf>
    <xf numFmtId="0" fontId="13" fillId="0" borderId="88" xfId="0" applyFont="1" applyBorder="1" applyAlignment="1">
      <alignment horizontal="center" vertical="center" wrapText="1"/>
    </xf>
    <xf numFmtId="0" fontId="13" fillId="0" borderId="71" xfId="0" applyFont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0" fontId="13" fillId="0" borderId="63" xfId="0" applyFont="1" applyBorder="1" applyAlignment="1">
      <alignment horizontal="center" vertical="center" wrapText="1"/>
    </xf>
    <xf numFmtId="0" fontId="13" fillId="0" borderId="103" xfId="0" applyFont="1" applyBorder="1" applyAlignment="1">
      <alignment horizontal="center" vertical="center" wrapText="1"/>
    </xf>
    <xf numFmtId="0" fontId="13" fillId="0" borderId="87" xfId="0" applyFont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73" xfId="0" applyBorder="1" applyAlignment="1">
      <alignment horizontal="center" vertical="center" wrapText="1"/>
    </xf>
    <xf numFmtId="0" fontId="13" fillId="0" borderId="123" xfId="0" applyFont="1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0" fillId="0" borderId="122" xfId="0" applyBorder="1" applyAlignment="1">
      <alignment horizontal="center" vertical="center" wrapText="1"/>
    </xf>
    <xf numFmtId="0" fontId="0" fillId="0" borderId="126" xfId="0" applyBorder="1" applyAlignment="1">
      <alignment horizontal="center" vertical="center" wrapText="1"/>
    </xf>
    <xf numFmtId="0" fontId="13" fillId="0" borderId="128" xfId="0" applyFont="1" applyBorder="1" applyAlignment="1">
      <alignment horizontal="center" vertical="center"/>
    </xf>
    <xf numFmtId="0" fontId="13" fillId="0" borderId="125" xfId="0" applyFont="1" applyBorder="1" applyAlignment="1">
      <alignment horizontal="center" vertical="center"/>
    </xf>
    <xf numFmtId="0" fontId="13" fillId="0" borderId="88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 applyBorder="1" applyAlignment="1">
      <alignment horizontal="center"/>
    </xf>
    <xf numFmtId="0" fontId="10" fillId="0" borderId="76" xfId="0" applyFont="1" applyBorder="1" applyAlignment="1">
      <alignment horizontal="center" vertical="center" wrapText="1"/>
    </xf>
    <xf numFmtId="0" fontId="19" fillId="0" borderId="8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/>
    </xf>
    <xf numFmtId="0" fontId="3" fillId="4" borderId="79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4" fillId="0" borderId="22" xfId="0" applyFont="1" applyBorder="1" applyAlignment="1">
      <alignment horizontal="center" vertical="center" textRotation="90"/>
    </xf>
    <xf numFmtId="0" fontId="4" fillId="0" borderId="16" xfId="0" applyFont="1" applyBorder="1" applyAlignment="1">
      <alignment horizontal="center" vertical="center" textRotation="90"/>
    </xf>
    <xf numFmtId="0" fontId="4" fillId="0" borderId="19" xfId="0" applyFont="1" applyBorder="1" applyAlignment="1">
      <alignment horizontal="center" vertical="center" textRotation="90"/>
    </xf>
    <xf numFmtId="0" fontId="0" fillId="0" borderId="116" xfId="0" applyFont="1" applyBorder="1" applyAlignment="1">
      <alignment wrapText="1"/>
    </xf>
    <xf numFmtId="0" fontId="0" fillId="0" borderId="89" xfId="0" applyFont="1" applyBorder="1" applyAlignment="1">
      <alignment wrapText="1"/>
    </xf>
    <xf numFmtId="0" fontId="0" fillId="0" borderId="94" xfId="0" applyFont="1" applyBorder="1" applyAlignment="1">
      <alignment wrapText="1"/>
    </xf>
    <xf numFmtId="0" fontId="0" fillId="0" borderId="32" xfId="0" applyFont="1" applyBorder="1" applyAlignment="1">
      <alignment wrapText="1"/>
    </xf>
    <xf numFmtId="0" fontId="11" fillId="6" borderId="22" xfId="0" applyFont="1" applyFill="1" applyBorder="1" applyAlignment="1">
      <alignment horizontal="center" vertical="center" wrapText="1"/>
    </xf>
    <xf numFmtId="0" fontId="20" fillId="6" borderId="16" xfId="0" applyFont="1" applyFill="1" applyBorder="1" applyAlignment="1">
      <alignment horizontal="center" vertical="center" wrapText="1"/>
    </xf>
    <xf numFmtId="0" fontId="0" fillId="0" borderId="95" xfId="0" applyFont="1" applyBorder="1" applyAlignment="1">
      <alignment wrapText="1"/>
    </xf>
    <xf numFmtId="0" fontId="0" fillId="0" borderId="134" xfId="0" applyFont="1" applyBorder="1" applyAlignment="1">
      <alignment wrapText="1"/>
    </xf>
    <xf numFmtId="0" fontId="11" fillId="9" borderId="22" xfId="0" applyFont="1" applyFill="1" applyBorder="1" applyAlignment="1">
      <alignment horizontal="center" vertical="center" wrapText="1"/>
    </xf>
    <xf numFmtId="0" fontId="20" fillId="9" borderId="16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wrapText="1"/>
    </xf>
    <xf numFmtId="0" fontId="0" fillId="0" borderId="20" xfId="0" applyFont="1" applyBorder="1" applyAlignment="1">
      <alignment wrapText="1"/>
    </xf>
    <xf numFmtId="0" fontId="3" fillId="4" borderId="84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0" fillId="0" borderId="98" xfId="0" applyFont="1" applyBorder="1"/>
    <xf numFmtId="0" fontId="0" fillId="0" borderId="97" xfId="0" applyFont="1" applyBorder="1"/>
    <xf numFmtId="0" fontId="4" fillId="0" borderId="11" xfId="0" applyFont="1" applyBorder="1"/>
    <xf numFmtId="0" fontId="4" fillId="0" borderId="3" xfId="0" applyFont="1" applyBorder="1"/>
    <xf numFmtId="0" fontId="0" fillId="0" borderId="11" xfId="0" applyFont="1" applyBorder="1"/>
    <xf numFmtId="0" fontId="0" fillId="0" borderId="3" xfId="0" applyFont="1" applyBorder="1"/>
    <xf numFmtId="0" fontId="0" fillId="0" borderId="16" xfId="0" applyFont="1" applyBorder="1" applyAlignment="1">
      <alignment horizontal="center" vertical="center" textRotation="90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79" xfId="0" applyFont="1" applyFill="1" applyBorder="1" applyAlignment="1">
      <alignment horizontal="center" vertical="center" wrapText="1"/>
    </xf>
    <xf numFmtId="0" fontId="3" fillId="0" borderId="129" xfId="0" applyFont="1" applyBorder="1" applyAlignment="1">
      <alignment horizontal="left" wrapText="1"/>
    </xf>
    <xf numFmtId="0" fontId="3" fillId="0" borderId="130" xfId="0" applyFont="1" applyBorder="1" applyAlignment="1">
      <alignment horizontal="left" wrapText="1"/>
    </xf>
    <xf numFmtId="0" fontId="3" fillId="0" borderId="131" xfId="0" applyFont="1" applyBorder="1" applyAlignment="1">
      <alignment horizontal="left" wrapText="1"/>
    </xf>
    <xf numFmtId="0" fontId="3" fillId="0" borderId="95" xfId="0" applyFont="1" applyBorder="1" applyAlignment="1">
      <alignment horizontal="left" wrapText="1"/>
    </xf>
    <xf numFmtId="0" fontId="3" fillId="0" borderId="132" xfId="0" applyFont="1" applyBorder="1" applyAlignment="1">
      <alignment horizontal="left" wrapText="1"/>
    </xf>
    <xf numFmtId="0" fontId="3" fillId="0" borderId="133" xfId="0" applyFont="1" applyBorder="1" applyAlignment="1">
      <alignment horizontal="left" wrapText="1"/>
    </xf>
    <xf numFmtId="0" fontId="0" fillId="0" borderId="12" xfId="0" applyFont="1" applyBorder="1" applyAlignment="1">
      <alignment wrapText="1"/>
    </xf>
    <xf numFmtId="0" fontId="0" fillId="0" borderId="99" xfId="0" applyFont="1" applyBorder="1" applyAlignment="1">
      <alignment wrapText="1"/>
    </xf>
    <xf numFmtId="0" fontId="21" fillId="0" borderId="22" xfId="0" applyFont="1" applyBorder="1" applyAlignment="1">
      <alignment horizontal="center" vertical="center" textRotation="90" wrapText="1"/>
    </xf>
    <xf numFmtId="0" fontId="20" fillId="0" borderId="16" xfId="0" applyFont="1" applyBorder="1" applyAlignment="1">
      <alignment horizontal="center" vertical="center" textRotation="90" wrapText="1"/>
    </xf>
    <xf numFmtId="0" fontId="0" fillId="0" borderId="9" xfId="0" applyFont="1" applyBorder="1" applyAlignment="1">
      <alignment vertical="center" wrapText="1"/>
    </xf>
    <xf numFmtId="0" fontId="0" fillId="0" borderId="79" xfId="0" applyFont="1" applyBorder="1" applyAlignment="1">
      <alignment vertical="center" wrapText="1"/>
    </xf>
    <xf numFmtId="0" fontId="0" fillId="0" borderId="98" xfId="0" applyFont="1" applyBorder="1" applyAlignment="1">
      <alignment wrapText="1"/>
    </xf>
    <xf numFmtId="0" fontId="0" fillId="0" borderId="80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11" fillId="0" borderId="76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1" fillId="0" borderId="0" xfId="0" applyFont="1" applyAlignment="1">
      <alignment horizontal="center" wrapText="1"/>
    </xf>
    <xf numFmtId="0" fontId="11" fillId="0" borderId="7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82" xfId="0" applyFont="1" applyBorder="1" applyAlignment="1">
      <alignment horizontal="center" vertical="center" wrapText="1"/>
    </xf>
    <xf numFmtId="0" fontId="11" fillId="0" borderId="77" xfId="0" applyFont="1" applyBorder="1" applyAlignment="1">
      <alignment horizontal="center" vertical="center" wrapText="1"/>
    </xf>
    <xf numFmtId="0" fontId="11" fillId="0" borderId="8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79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3" fillId="10" borderId="13" xfId="0" applyFont="1" applyFill="1" applyBorder="1" applyAlignment="1">
      <alignment horizontal="center"/>
    </xf>
    <xf numFmtId="0" fontId="3" fillId="10" borderId="81" xfId="0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18" xfId="0" applyFont="1" applyBorder="1" applyAlignment="1">
      <alignment horizontal="center" vertical="center" wrapText="1"/>
    </xf>
    <xf numFmtId="0" fontId="0" fillId="0" borderId="83" xfId="0" applyFont="1" applyBorder="1" applyAlignment="1">
      <alignment horizontal="left" wrapText="1"/>
    </xf>
    <xf numFmtId="0" fontId="0" fillId="0" borderId="85" xfId="0" applyFont="1" applyBorder="1" applyAlignment="1">
      <alignment horizontal="left" wrapText="1"/>
    </xf>
    <xf numFmtId="0" fontId="0" fillId="0" borderId="94" xfId="0" applyFont="1" applyBorder="1" applyAlignment="1">
      <alignment horizontal="center" vertical="center" textRotation="90"/>
    </xf>
    <xf numFmtId="0" fontId="0" fillId="0" borderId="94" xfId="0" applyFont="1" applyBorder="1" applyAlignment="1">
      <alignment horizontal="left" wrapText="1"/>
    </xf>
    <xf numFmtId="0" fontId="0" fillId="0" borderId="118" xfId="0" applyFont="1" applyBorder="1" applyAlignment="1">
      <alignment horizontal="left" wrapText="1"/>
    </xf>
    <xf numFmtId="0" fontId="0" fillId="0" borderId="129" xfId="0" applyFont="1" applyBorder="1" applyAlignment="1">
      <alignment horizontal="center" vertical="center" wrapText="1"/>
    </xf>
    <xf numFmtId="0" fontId="0" fillId="0" borderId="131" xfId="0" applyFont="1" applyBorder="1" applyAlignment="1">
      <alignment horizontal="center" vertical="center" wrapText="1"/>
    </xf>
    <xf numFmtId="0" fontId="0" fillId="0" borderId="94" xfId="0" applyFont="1" applyBorder="1" applyAlignment="1">
      <alignment horizontal="center" vertical="center" wrapText="1"/>
    </xf>
    <xf numFmtId="0" fontId="0" fillId="0" borderId="95" xfId="0" applyFont="1" applyBorder="1" applyAlignment="1">
      <alignment horizontal="center" vertical="center" wrapText="1"/>
    </xf>
    <xf numFmtId="0" fontId="0" fillId="0" borderId="133" xfId="0" applyFont="1" applyBorder="1" applyAlignment="1">
      <alignment horizontal="center" vertical="center" wrapText="1"/>
    </xf>
    <xf numFmtId="0" fontId="0" fillId="10" borderId="129" xfId="0" applyFont="1" applyFill="1" applyBorder="1" applyAlignment="1">
      <alignment horizontal="center" vertical="center" wrapText="1"/>
    </xf>
    <xf numFmtId="0" fontId="0" fillId="10" borderId="94" xfId="0" applyFont="1" applyFill="1" applyBorder="1" applyAlignment="1">
      <alignment horizontal="center" vertical="center" wrapText="1"/>
    </xf>
    <xf numFmtId="0" fontId="0" fillId="10" borderId="95" xfId="0" applyFont="1" applyFill="1" applyBorder="1" applyAlignment="1">
      <alignment horizontal="center" vertical="center" wrapText="1"/>
    </xf>
    <xf numFmtId="0" fontId="0" fillId="10" borderId="131" xfId="0" applyFont="1" applyFill="1" applyBorder="1" applyAlignment="1">
      <alignment horizontal="center" vertical="center" wrapText="1"/>
    </xf>
    <xf numFmtId="0" fontId="0" fillId="10" borderId="118" xfId="0" applyFont="1" applyFill="1" applyBorder="1" applyAlignment="1">
      <alignment horizontal="center" vertical="center" wrapText="1"/>
    </xf>
    <xf numFmtId="0" fontId="0" fillId="10" borderId="133" xfId="0" applyFont="1" applyFill="1" applyBorder="1" applyAlignment="1">
      <alignment horizontal="center" vertical="center" wrapText="1"/>
    </xf>
    <xf numFmtId="0" fontId="0" fillId="0" borderId="98" xfId="0" applyFont="1" applyBorder="1" applyAlignment="1">
      <alignment horizontal="center"/>
    </xf>
    <xf numFmtId="0" fontId="0" fillId="0" borderId="80" xfId="0" applyFont="1" applyBorder="1" applyAlignment="1">
      <alignment horizontal="center"/>
    </xf>
    <xf numFmtId="0" fontId="0" fillId="0" borderId="97" xfId="0" applyFont="1" applyBorder="1" applyAlignment="1">
      <alignment horizontal="center"/>
    </xf>
    <xf numFmtId="0" fontId="0" fillId="0" borderId="109" xfId="0" applyFont="1" applyBorder="1" applyAlignment="1">
      <alignment horizontal="left" wrapText="1"/>
    </xf>
    <xf numFmtId="0" fontId="0" fillId="0" borderId="119" xfId="0" applyFont="1" applyBorder="1" applyAlignment="1">
      <alignment horizontal="left" wrapText="1"/>
    </xf>
    <xf numFmtId="0" fontId="3" fillId="10" borderId="129" xfId="0" applyFont="1" applyFill="1" applyBorder="1" applyAlignment="1">
      <alignment horizontal="center"/>
    </xf>
    <xf numFmtId="0" fontId="3" fillId="10" borderId="139" xfId="0" applyFont="1" applyFill="1" applyBorder="1" applyAlignment="1">
      <alignment horizontal="center"/>
    </xf>
    <xf numFmtId="49" fontId="10" fillId="0" borderId="67" xfId="0" applyNumberFormat="1" applyFont="1" applyFill="1" applyBorder="1" applyAlignment="1">
      <alignment horizontal="center" vertical="center" wrapText="1"/>
    </xf>
    <xf numFmtId="49" fontId="10" fillId="0" borderId="46" xfId="0" applyNumberFormat="1" applyFont="1" applyFill="1" applyBorder="1" applyAlignment="1">
      <alignment horizontal="center" vertical="center" wrapText="1"/>
    </xf>
    <xf numFmtId="49" fontId="10" fillId="0" borderId="45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49" fontId="13" fillId="0" borderId="62" xfId="0" applyNumberFormat="1" applyFont="1" applyFill="1" applyBorder="1" applyAlignment="1">
      <alignment horizontal="center" vertical="center" wrapText="1"/>
    </xf>
    <xf numFmtId="0" fontId="13" fillId="0" borderId="62" xfId="0" applyFont="1" applyFill="1" applyBorder="1" applyAlignment="1">
      <alignment horizontal="center" vertical="center" wrapText="1"/>
    </xf>
    <xf numFmtId="49" fontId="13" fillId="0" borderId="54" xfId="0" applyNumberFormat="1" applyFont="1" applyFill="1" applyBorder="1" applyAlignment="1">
      <alignment horizontal="center" vertical="center" wrapText="1"/>
    </xf>
    <xf numFmtId="0" fontId="13" fillId="0" borderId="54" xfId="0" applyFont="1" applyFill="1" applyBorder="1" applyAlignment="1">
      <alignment horizontal="center" vertical="center" wrapText="1"/>
    </xf>
    <xf numFmtId="49" fontId="13" fillId="0" borderId="87" xfId="0" applyNumberFormat="1" applyFont="1" applyFill="1" applyBorder="1" applyAlignment="1">
      <alignment horizontal="center" vertical="center" wrapText="1"/>
    </xf>
    <xf numFmtId="0" fontId="13" fillId="0" borderId="52" xfId="0" applyFont="1" applyFill="1" applyBorder="1" applyAlignment="1">
      <alignment horizontal="center" vertical="center" wrapText="1"/>
    </xf>
    <xf numFmtId="0" fontId="13" fillId="0" borderId="73" xfId="0" applyFont="1" applyFill="1" applyBorder="1" applyAlignment="1">
      <alignment horizontal="center" vertical="center" wrapText="1"/>
    </xf>
    <xf numFmtId="49" fontId="13" fillId="0" borderId="123" xfId="0" applyNumberFormat="1" applyFont="1" applyFill="1" applyBorder="1" applyAlignment="1">
      <alignment horizontal="center" vertical="center" wrapText="1"/>
    </xf>
    <xf numFmtId="0" fontId="13" fillId="0" borderId="122" xfId="0" applyFont="1" applyFill="1" applyBorder="1" applyAlignment="1">
      <alignment horizontal="center" vertical="center" wrapText="1"/>
    </xf>
    <xf numFmtId="0" fontId="10" fillId="0" borderId="77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5" fillId="0" borderId="0" xfId="0" applyFont="1" applyAlignment="1"/>
    <xf numFmtId="49" fontId="11" fillId="0" borderId="91" xfId="0" applyNumberFormat="1" applyFont="1" applyBorder="1" applyAlignment="1">
      <alignment horizontal="center" vertical="center" wrapText="1"/>
    </xf>
    <xf numFmtId="0" fontId="11" fillId="0" borderId="91" xfId="0" applyFont="1" applyBorder="1" applyAlignment="1">
      <alignment horizontal="center" vertical="center" wrapText="1"/>
    </xf>
    <xf numFmtId="0" fontId="11" fillId="0" borderId="102" xfId="0" applyFont="1" applyBorder="1" applyAlignment="1">
      <alignment horizontal="center" vertical="center" wrapText="1"/>
    </xf>
    <xf numFmtId="49" fontId="11" fillId="0" borderId="62" xfId="0" applyNumberFormat="1" applyFont="1" applyFill="1" applyBorder="1" applyAlignment="1">
      <alignment horizontal="center" vertical="center" wrapText="1"/>
    </xf>
    <xf numFmtId="0" fontId="11" fillId="0" borderId="62" xfId="0" applyFont="1" applyFill="1" applyBorder="1" applyAlignment="1">
      <alignment horizontal="center" vertical="center" wrapText="1"/>
    </xf>
    <xf numFmtId="0" fontId="11" fillId="0" borderId="122" xfId="0" applyFont="1" applyFill="1" applyBorder="1" applyAlignment="1">
      <alignment horizontal="center" vertical="center" wrapText="1"/>
    </xf>
    <xf numFmtId="49" fontId="11" fillId="4" borderId="91" xfId="0" applyNumberFormat="1" applyFont="1" applyFill="1" applyBorder="1" applyAlignment="1">
      <alignment horizontal="center" vertical="center" wrapText="1"/>
    </xf>
    <xf numFmtId="0" fontId="11" fillId="4" borderId="91" xfId="0" applyFont="1" applyFill="1" applyBorder="1" applyAlignment="1">
      <alignment horizontal="center" vertical="center" wrapText="1"/>
    </xf>
    <xf numFmtId="0" fontId="11" fillId="4" borderId="102" xfId="0" applyFont="1" applyFill="1" applyBorder="1" applyAlignment="1">
      <alignment horizontal="center" vertical="center" wrapText="1"/>
    </xf>
    <xf numFmtId="49" fontId="11" fillId="4" borderId="62" xfId="0" applyNumberFormat="1" applyFont="1" applyFill="1" applyBorder="1" applyAlignment="1">
      <alignment horizontal="center" vertical="center" wrapText="1"/>
    </xf>
    <xf numFmtId="0" fontId="11" fillId="4" borderId="62" xfId="0" applyFont="1" applyFill="1" applyBorder="1" applyAlignment="1">
      <alignment horizontal="center" vertical="center" wrapText="1"/>
    </xf>
    <xf numFmtId="0" fontId="11" fillId="4" borderId="122" xfId="0" applyFont="1" applyFill="1" applyBorder="1" applyAlignment="1">
      <alignment horizontal="center" vertical="center" wrapText="1"/>
    </xf>
    <xf numFmtId="49" fontId="11" fillId="0" borderId="67" xfId="0" applyNumberFormat="1" applyFont="1" applyBorder="1" applyAlignment="1">
      <alignment horizontal="center"/>
    </xf>
    <xf numFmtId="49" fontId="11" fillId="0" borderId="46" xfId="0" applyNumberFormat="1" applyFont="1" applyBorder="1" applyAlignment="1">
      <alignment horizontal="center"/>
    </xf>
    <xf numFmtId="49" fontId="11" fillId="0" borderId="135" xfId="0" applyNumberFormat="1" applyFont="1" applyBorder="1" applyAlignment="1">
      <alignment horizontal="center"/>
    </xf>
    <xf numFmtId="49" fontId="11" fillId="4" borderId="135" xfId="0" applyNumberFormat="1" applyFont="1" applyFill="1" applyBorder="1" applyAlignment="1">
      <alignment horizontal="center"/>
    </xf>
    <xf numFmtId="49" fontId="11" fillId="4" borderId="46" xfId="0" applyNumberFormat="1" applyFont="1" applyFill="1" applyBorder="1" applyAlignment="1">
      <alignment horizontal="center"/>
    </xf>
    <xf numFmtId="0" fontId="15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49" fontId="13" fillId="0" borderId="106" xfId="0" applyNumberFormat="1" applyFont="1" applyBorder="1" applyAlignment="1">
      <alignment horizontal="center" vertical="center" wrapText="1"/>
    </xf>
    <xf numFmtId="49" fontId="37" fillId="0" borderId="91" xfId="0" applyNumberFormat="1" applyFont="1" applyBorder="1" applyAlignment="1">
      <alignment horizontal="center" vertical="center" wrapText="1"/>
    </xf>
    <xf numFmtId="49" fontId="37" fillId="0" borderId="107" xfId="0" applyNumberFormat="1" applyFont="1" applyBorder="1" applyAlignment="1">
      <alignment horizontal="center" vertical="center" wrapText="1"/>
    </xf>
    <xf numFmtId="0" fontId="15" fillId="0" borderId="136" xfId="0" applyFont="1" applyBorder="1" applyAlignment="1">
      <alignment horizontal="center" vertical="center" wrapText="1"/>
    </xf>
    <xf numFmtId="0" fontId="37" fillId="0" borderId="108" xfId="0" applyFont="1" applyBorder="1" applyAlignment="1">
      <alignment horizontal="center" vertical="center" wrapText="1"/>
    </xf>
    <xf numFmtId="0" fontId="37" fillId="0" borderId="110" xfId="0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center" wrapText="1"/>
    </xf>
    <xf numFmtId="0" fontId="37" fillId="0" borderId="7" xfId="0" applyFont="1" applyBorder="1" applyAlignment="1">
      <alignment horizontal="center" vertical="center" wrapText="1"/>
    </xf>
    <xf numFmtId="0" fontId="13" fillId="0" borderId="79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9" xfId="0" applyFont="1" applyBorder="1" applyAlignment="1">
      <alignment horizontal="center" vertical="center" wrapText="1"/>
    </xf>
    <xf numFmtId="0" fontId="0" fillId="0" borderId="7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37" fillId="0" borderId="91" xfId="0" applyFont="1" applyBorder="1" applyAlignment="1">
      <alignment horizontal="center" vertical="center" wrapText="1"/>
    </xf>
    <xf numFmtId="0" fontId="15" fillId="0" borderId="77" xfId="0" applyFont="1" applyBorder="1" applyAlignment="1">
      <alignment horizontal="center" vertical="center" wrapText="1"/>
    </xf>
    <xf numFmtId="49" fontId="13" fillId="0" borderId="76" xfId="0" applyNumberFormat="1" applyFont="1" applyBorder="1" applyAlignment="1">
      <alignment horizontal="center" vertical="center" wrapText="1"/>
    </xf>
    <xf numFmtId="49" fontId="37" fillId="0" borderId="10" xfId="0" applyNumberFormat="1" applyFont="1" applyBorder="1" applyAlignment="1">
      <alignment horizontal="center" vertical="center" wrapText="1"/>
    </xf>
    <xf numFmtId="49" fontId="37" fillId="0" borderId="14" xfId="0" applyNumberFormat="1" applyFont="1" applyBorder="1" applyAlignment="1">
      <alignment horizontal="center" vertical="center" wrapText="1"/>
    </xf>
    <xf numFmtId="0" fontId="37" fillId="0" borderId="54" xfId="0" applyFont="1" applyBorder="1" applyAlignment="1">
      <alignment horizontal="center" vertical="center" wrapText="1"/>
    </xf>
    <xf numFmtId="0" fontId="37" fillId="0" borderId="96" xfId="0" applyFont="1" applyBorder="1" applyAlignment="1">
      <alignment horizontal="center" vertical="center" wrapText="1"/>
    </xf>
    <xf numFmtId="0" fontId="15" fillId="0" borderId="82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 wrapText="1"/>
    </xf>
    <xf numFmtId="0" fontId="37" fillId="0" borderId="84" xfId="0" applyFont="1" applyBorder="1" applyAlignment="1">
      <alignment horizontal="center" vertical="center" wrapText="1"/>
    </xf>
    <xf numFmtId="0" fontId="14" fillId="0" borderId="71" xfId="0" applyFont="1" applyBorder="1" applyAlignment="1">
      <alignment horizontal="center" vertical="center" wrapText="1"/>
    </xf>
    <xf numFmtId="0" fontId="14" fillId="0" borderId="63" xfId="0" applyFont="1" applyBorder="1" applyAlignment="1">
      <alignment horizontal="center" vertical="center" wrapText="1"/>
    </xf>
    <xf numFmtId="0" fontId="13" fillId="0" borderId="52" xfId="0" applyFont="1" applyBorder="1" applyAlignment="1">
      <alignment horizontal="center" vertical="center" wrapText="1"/>
    </xf>
    <xf numFmtId="0" fontId="13" fillId="0" borderId="62" xfId="0" applyFont="1" applyBorder="1" applyAlignment="1">
      <alignment horizontal="center" vertical="center" wrapText="1"/>
    </xf>
    <xf numFmtId="0" fontId="13" fillId="0" borderId="59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57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125" xfId="0" applyFont="1" applyBorder="1" applyAlignment="1">
      <alignment horizontal="center" vertical="center" wrapText="1"/>
    </xf>
    <xf numFmtId="0" fontId="13" fillId="0" borderId="101" xfId="0" applyFont="1" applyBorder="1" applyAlignment="1">
      <alignment horizontal="center" vertical="center" wrapText="1"/>
    </xf>
  </cellXfs>
  <cellStyles count="25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3"/>
    <cellStyle name="Normalny 4 2 2" xfId="24"/>
    <cellStyle name="Procentowy" xfId="16" builtinId="5"/>
    <cellStyle name="Procentowy 2" xfId="17"/>
    <cellStyle name="Procentowy 3" xfId="18"/>
    <cellStyle name="row" xfId="19"/>
    <cellStyle name="Styl 1" xfId="20"/>
    <cellStyle name="title1" xfId="21"/>
    <cellStyle name="Walutowy 2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L47"/>
  <sheetViews>
    <sheetView showGridLines="0" tabSelected="1" topLeftCell="A13" workbookViewId="0">
      <selection activeCell="K11" sqref="K11:K42"/>
    </sheetView>
  </sheetViews>
  <sheetFormatPr defaultRowHeight="12.75"/>
  <cols>
    <col min="1" max="1" width="18.85546875" customWidth="1"/>
    <col min="2" max="2" width="13.5703125" customWidth="1"/>
    <col min="3" max="3" width="11.5703125" customWidth="1"/>
    <col min="4" max="4" width="0.42578125" hidden="1" customWidth="1"/>
    <col min="5" max="5" width="0.28515625" hidden="1" customWidth="1"/>
    <col min="6" max="6" width="32.5703125" hidden="1" customWidth="1"/>
    <col min="7" max="7" width="20.5703125" hidden="1" customWidth="1"/>
    <col min="8" max="8" width="0.140625" hidden="1" customWidth="1"/>
    <col min="9" max="9" width="13.140625" customWidth="1"/>
    <col min="10" max="10" width="11" customWidth="1"/>
    <col min="11" max="11" width="12.7109375" customWidth="1"/>
    <col min="12" max="12" width="11.5703125" customWidth="1"/>
  </cols>
  <sheetData>
    <row r="1" spans="1:12">
      <c r="J1" s="284"/>
      <c r="K1" s="754" t="s">
        <v>175</v>
      </c>
      <c r="L1" s="754"/>
    </row>
    <row r="2" spans="1:12">
      <c r="J2" s="284"/>
      <c r="K2" s="155"/>
      <c r="L2" s="155"/>
    </row>
    <row r="3" spans="1:12" ht="15">
      <c r="A3" s="572" t="s">
        <v>238</v>
      </c>
      <c r="B3" s="572"/>
      <c r="C3" s="572"/>
      <c r="D3" s="572"/>
      <c r="E3" s="572"/>
      <c r="F3" s="572"/>
      <c r="G3" s="572"/>
      <c r="H3" s="572"/>
      <c r="I3" s="572"/>
      <c r="J3" s="572"/>
      <c r="K3" s="572"/>
      <c r="L3" s="572"/>
    </row>
    <row r="4" spans="1:12" ht="18" customHeight="1">
      <c r="A4" s="572" t="s">
        <v>176</v>
      </c>
      <c r="B4" s="572"/>
      <c r="C4" s="572"/>
      <c r="D4" s="572"/>
      <c r="E4" s="572"/>
      <c r="F4" s="572"/>
      <c r="G4" s="572"/>
      <c r="H4" s="572"/>
      <c r="I4" s="572"/>
      <c r="J4" s="572"/>
      <c r="K4" s="572"/>
      <c r="L4" s="572"/>
    </row>
    <row r="5" spans="1:12" ht="12" customHeight="1">
      <c r="A5" s="755" t="s">
        <v>177</v>
      </c>
      <c r="B5" s="755"/>
      <c r="C5" s="755"/>
      <c r="D5" s="755"/>
      <c r="E5" s="755"/>
      <c r="F5" s="755"/>
      <c r="G5" s="755"/>
      <c r="H5" s="755"/>
      <c r="I5" s="755"/>
      <c r="J5" s="755"/>
      <c r="K5" s="755"/>
      <c r="L5" s="755"/>
    </row>
    <row r="6" spans="1:12" ht="9" customHeight="1" thickBot="1">
      <c r="A6" s="201"/>
      <c r="B6" s="201"/>
      <c r="C6" s="201"/>
      <c r="D6" s="201"/>
      <c r="E6" s="201"/>
    </row>
    <row r="7" spans="1:12" ht="14.25" thickTop="1" thickBot="1">
      <c r="A7" s="202"/>
      <c r="B7" s="748" t="s">
        <v>285</v>
      </c>
      <c r="C7" s="749"/>
      <c r="D7" s="285"/>
      <c r="E7" s="285"/>
      <c r="F7" s="286"/>
      <c r="G7" s="286"/>
      <c r="H7" s="286"/>
      <c r="I7" s="750" t="s">
        <v>255</v>
      </c>
      <c r="J7" s="749"/>
      <c r="K7" s="751" t="s">
        <v>294</v>
      </c>
      <c r="L7" s="752"/>
    </row>
    <row r="8" spans="1:12" ht="16.5" customHeight="1" thickTop="1" thickBot="1">
      <c r="A8" s="206" t="s">
        <v>178</v>
      </c>
      <c r="B8" s="736" t="s">
        <v>179</v>
      </c>
      <c r="C8" s="739" t="s">
        <v>180</v>
      </c>
      <c r="D8" s="120"/>
      <c r="E8" s="120"/>
      <c r="F8" s="205"/>
      <c r="G8" s="205"/>
      <c r="H8" s="205"/>
      <c r="I8" s="736" t="s">
        <v>179</v>
      </c>
      <c r="J8" s="739" t="s">
        <v>180</v>
      </c>
      <c r="K8" s="742" t="s">
        <v>179</v>
      </c>
      <c r="L8" s="745" t="s">
        <v>180</v>
      </c>
    </row>
    <row r="9" spans="1:12">
      <c r="A9" s="206"/>
      <c r="B9" s="737"/>
      <c r="C9" s="740"/>
      <c r="D9" s="287"/>
      <c r="E9" s="287"/>
      <c r="F9" s="205"/>
      <c r="G9" s="205"/>
      <c r="H9" s="205"/>
      <c r="I9" s="737"/>
      <c r="J9" s="740"/>
      <c r="K9" s="743"/>
      <c r="L9" s="746"/>
    </row>
    <row r="10" spans="1:12" ht="13.5" thickBot="1">
      <c r="A10" s="288"/>
      <c r="B10" s="738"/>
      <c r="C10" s="741"/>
      <c r="D10" s="289"/>
      <c r="E10" s="289"/>
      <c r="F10" s="290"/>
      <c r="G10" s="290"/>
      <c r="H10" s="290"/>
      <c r="I10" s="738"/>
      <c r="J10" s="741"/>
      <c r="K10" s="744"/>
      <c r="L10" s="747"/>
    </row>
    <row r="11" spans="1:12" ht="17.25" thickTop="1" thickBot="1">
      <c r="A11" s="291" t="s">
        <v>181</v>
      </c>
      <c r="B11" s="292">
        <v>14.2</v>
      </c>
      <c r="C11" s="293">
        <v>100</v>
      </c>
      <c r="D11" s="294"/>
      <c r="E11" s="294"/>
      <c r="F11" s="295"/>
      <c r="G11" s="295"/>
      <c r="H11" s="295"/>
      <c r="I11" s="292">
        <v>13.4</v>
      </c>
      <c r="J11" s="293">
        <v>100</v>
      </c>
      <c r="K11" s="296">
        <v>14</v>
      </c>
      <c r="L11" s="297">
        <v>100</v>
      </c>
    </row>
    <row r="12" spans="1:12" ht="15.75" customHeight="1" thickTop="1" thickBot="1">
      <c r="A12" s="298" t="s">
        <v>182</v>
      </c>
      <c r="B12" s="299">
        <v>14.3</v>
      </c>
      <c r="C12" s="293">
        <f>B12/$B$11*100</f>
        <v>100.70422535211267</v>
      </c>
      <c r="D12" s="300"/>
      <c r="E12" s="300"/>
      <c r="F12" s="301"/>
      <c r="G12" s="301"/>
      <c r="H12" s="301"/>
      <c r="I12" s="299">
        <v>13.2</v>
      </c>
      <c r="J12" s="293">
        <f>I12/$I$11*100</f>
        <v>98.507462686567166</v>
      </c>
      <c r="K12" s="302">
        <v>13.8</v>
      </c>
      <c r="L12" s="297">
        <f>K12/K11*100</f>
        <v>98.571428571428584</v>
      </c>
    </row>
    <row r="13" spans="1:12" ht="14.25" customHeight="1" thickTop="1">
      <c r="A13" s="464" t="s">
        <v>183</v>
      </c>
      <c r="B13" s="446">
        <v>15</v>
      </c>
      <c r="C13" s="447">
        <f>B13/$B$11*100</f>
        <v>105.63380281690142</v>
      </c>
      <c r="D13" s="465"/>
      <c r="E13" s="465"/>
      <c r="F13" s="466"/>
      <c r="G13" s="466"/>
      <c r="H13" s="466"/>
      <c r="I13" s="446">
        <v>12.8</v>
      </c>
      <c r="J13" s="447">
        <f>I13/$I$11*100</f>
        <v>95.522388059701484</v>
      </c>
      <c r="K13" s="448">
        <v>13.5</v>
      </c>
      <c r="L13" s="462">
        <f>K13/$K$11*100</f>
        <v>96.428571428571431</v>
      </c>
    </row>
    <row r="14" spans="1:12" ht="14.25" customHeight="1" thickBot="1">
      <c r="A14" s="305" t="s">
        <v>184</v>
      </c>
      <c r="B14" s="449">
        <v>21.7</v>
      </c>
      <c r="C14" s="450">
        <f>B14/$B$11*100</f>
        <v>152.81690140845069</v>
      </c>
      <c r="D14" s="306"/>
      <c r="E14" s="306"/>
      <c r="F14" s="304"/>
      <c r="G14" s="304"/>
      <c r="H14" s="304"/>
      <c r="I14" s="449">
        <v>19.899999999999999</v>
      </c>
      <c r="J14" s="450">
        <f>I14/$I$11*100</f>
        <v>148.50746268656715</v>
      </c>
      <c r="K14" s="451">
        <v>20.8</v>
      </c>
      <c r="L14" s="452">
        <f t="shared" ref="L14:L42" si="0">K14/$K$11*100</f>
        <v>148.57142857142858</v>
      </c>
    </row>
    <row r="15" spans="1:12" ht="12.75" customHeight="1">
      <c r="A15" s="307" t="s">
        <v>1</v>
      </c>
      <c r="B15" s="453">
        <v>16.7</v>
      </c>
      <c r="C15" s="450">
        <f t="shared" ref="C15:C40" si="1">B15/$B$11*100</f>
        <v>117.6056338028169</v>
      </c>
      <c r="D15" s="308"/>
      <c r="E15" s="308"/>
      <c r="F15" s="304"/>
      <c r="G15" s="304"/>
      <c r="H15" s="304"/>
      <c r="I15" s="453">
        <v>15</v>
      </c>
      <c r="J15" s="450">
        <f t="shared" ref="J15:J41" si="2">I15/$I$11*100</f>
        <v>111.94029850746267</v>
      </c>
      <c r="K15" s="454">
        <v>15.6</v>
      </c>
      <c r="L15" s="452">
        <f t="shared" si="0"/>
        <v>111.42857142857143</v>
      </c>
    </row>
    <row r="16" spans="1:12" ht="13.5" customHeight="1">
      <c r="A16" s="305" t="s">
        <v>185</v>
      </c>
      <c r="B16" s="449">
        <v>29.5</v>
      </c>
      <c r="C16" s="450">
        <f t="shared" si="1"/>
        <v>207.74647887323945</v>
      </c>
      <c r="D16" s="308"/>
      <c r="E16" s="308"/>
      <c r="F16" s="304"/>
      <c r="G16" s="304"/>
      <c r="H16" s="304"/>
      <c r="I16" s="449">
        <v>28.1</v>
      </c>
      <c r="J16" s="450">
        <f t="shared" si="2"/>
        <v>209.70149253731341</v>
      </c>
      <c r="K16" s="451">
        <v>29</v>
      </c>
      <c r="L16" s="452">
        <f t="shared" si="0"/>
        <v>207.14285714285717</v>
      </c>
    </row>
    <row r="17" spans="1:12" ht="13.5" customHeight="1">
      <c r="A17" s="305" t="s">
        <v>186</v>
      </c>
      <c r="B17" s="453">
        <v>26.5</v>
      </c>
      <c r="C17" s="450">
        <f t="shared" si="1"/>
        <v>186.61971830985917</v>
      </c>
      <c r="D17" s="303"/>
      <c r="E17" s="303"/>
      <c r="F17" s="304"/>
      <c r="G17" s="304"/>
      <c r="H17" s="304"/>
      <c r="I17" s="453">
        <v>24</v>
      </c>
      <c r="J17" s="450">
        <f t="shared" si="2"/>
        <v>179.1044776119403</v>
      </c>
      <c r="K17" s="454">
        <v>25.1</v>
      </c>
      <c r="L17" s="452">
        <f t="shared" si="0"/>
        <v>179.28571428571431</v>
      </c>
    </row>
    <row r="18" spans="1:12" ht="13.5" customHeight="1">
      <c r="A18" s="309" t="s">
        <v>187</v>
      </c>
      <c r="B18" s="449">
        <v>10.5</v>
      </c>
      <c r="C18" s="450">
        <f t="shared" si="1"/>
        <v>73.943661971830991</v>
      </c>
      <c r="D18" s="303"/>
      <c r="E18" s="303"/>
      <c r="F18" s="304"/>
      <c r="G18" s="304"/>
      <c r="H18" s="304"/>
      <c r="I18" s="449">
        <v>9.1999999999999993</v>
      </c>
      <c r="J18" s="450">
        <f t="shared" si="2"/>
        <v>68.656716417910445</v>
      </c>
      <c r="K18" s="451">
        <v>9.6</v>
      </c>
      <c r="L18" s="452">
        <f t="shared" si="0"/>
        <v>68.571428571428569</v>
      </c>
    </row>
    <row r="19" spans="1:12">
      <c r="A19" s="307" t="s">
        <v>188</v>
      </c>
      <c r="B19" s="453">
        <v>21.1</v>
      </c>
      <c r="C19" s="450">
        <f t="shared" si="1"/>
        <v>148.59154929577468</v>
      </c>
      <c r="D19" s="303"/>
      <c r="E19" s="303"/>
      <c r="F19" s="304"/>
      <c r="G19" s="304"/>
      <c r="H19" s="304"/>
      <c r="I19" s="453">
        <v>19.600000000000001</v>
      </c>
      <c r="J19" s="450">
        <f t="shared" si="2"/>
        <v>146.26865671641792</v>
      </c>
      <c r="K19" s="454">
        <v>19.899999999999999</v>
      </c>
      <c r="L19" s="452">
        <f t="shared" si="0"/>
        <v>142.14285714285714</v>
      </c>
    </row>
    <row r="20" spans="1:12">
      <c r="A20" s="305" t="s">
        <v>189</v>
      </c>
      <c r="B20" s="449">
        <v>24.2</v>
      </c>
      <c r="C20" s="450">
        <f t="shared" si="1"/>
        <v>170.42253521126759</v>
      </c>
      <c r="D20" s="308"/>
      <c r="E20" s="308"/>
      <c r="F20" s="304"/>
      <c r="G20" s="304"/>
      <c r="H20" s="304"/>
      <c r="I20" s="449">
        <v>20.7</v>
      </c>
      <c r="J20" s="450">
        <f t="shared" si="2"/>
        <v>154.47761194029849</v>
      </c>
      <c r="K20" s="451">
        <v>22.5</v>
      </c>
      <c r="L20" s="452">
        <f t="shared" si="0"/>
        <v>160.71428571428572</v>
      </c>
    </row>
    <row r="21" spans="1:12">
      <c r="A21" s="305" t="s">
        <v>190</v>
      </c>
      <c r="B21" s="449">
        <v>28.2</v>
      </c>
      <c r="C21" s="450">
        <f t="shared" si="1"/>
        <v>198.59154929577466</v>
      </c>
      <c r="D21" s="308"/>
      <c r="E21" s="308"/>
      <c r="F21" s="304"/>
      <c r="G21" s="304"/>
      <c r="H21" s="304"/>
      <c r="I21" s="449">
        <v>27.2</v>
      </c>
      <c r="J21" s="450">
        <f t="shared" si="2"/>
        <v>202.98507462686567</v>
      </c>
      <c r="K21" s="451">
        <v>27.9</v>
      </c>
      <c r="L21" s="452">
        <f t="shared" si="0"/>
        <v>199.28571428571428</v>
      </c>
    </row>
    <row r="22" spans="1:12">
      <c r="A22" s="309" t="s">
        <v>191</v>
      </c>
      <c r="B22" s="455">
        <v>11.3</v>
      </c>
      <c r="C22" s="450">
        <f t="shared" si="1"/>
        <v>79.577464788732399</v>
      </c>
      <c r="D22" s="308"/>
      <c r="E22" s="308"/>
      <c r="F22" s="310"/>
      <c r="G22" s="310"/>
      <c r="H22" s="310"/>
      <c r="I22" s="455">
        <v>10.3</v>
      </c>
      <c r="J22" s="450">
        <f t="shared" si="2"/>
        <v>76.865671641791039</v>
      </c>
      <c r="K22" s="456">
        <v>11</v>
      </c>
      <c r="L22" s="452">
        <f t="shared" si="0"/>
        <v>78.571428571428569</v>
      </c>
    </row>
    <row r="23" spans="1:12">
      <c r="A23" s="309" t="s">
        <v>192</v>
      </c>
      <c r="B23" s="455">
        <v>23</v>
      </c>
      <c r="C23" s="450">
        <f t="shared" si="1"/>
        <v>161.97183098591549</v>
      </c>
      <c r="D23" s="311"/>
      <c r="E23" s="311"/>
      <c r="F23" s="310"/>
      <c r="G23" s="310"/>
      <c r="H23" s="310"/>
      <c r="I23" s="455">
        <v>21.8</v>
      </c>
      <c r="J23" s="450">
        <f t="shared" si="2"/>
        <v>162.68656716417911</v>
      </c>
      <c r="K23" s="456">
        <v>22.6</v>
      </c>
      <c r="L23" s="452">
        <f t="shared" si="0"/>
        <v>161.42857142857144</v>
      </c>
    </row>
    <row r="24" spans="1:12">
      <c r="A24" s="305" t="s">
        <v>193</v>
      </c>
      <c r="B24" s="449">
        <v>24.2</v>
      </c>
      <c r="C24" s="450">
        <f t="shared" si="1"/>
        <v>170.42253521126759</v>
      </c>
      <c r="D24" s="308"/>
      <c r="E24" s="308"/>
      <c r="F24" s="312"/>
      <c r="G24" s="312"/>
      <c r="H24" s="312"/>
      <c r="I24" s="449">
        <v>21.5</v>
      </c>
      <c r="J24" s="450">
        <f t="shared" si="2"/>
        <v>160.44776119402982</v>
      </c>
      <c r="K24" s="451">
        <v>22.7</v>
      </c>
      <c r="L24" s="452">
        <f t="shared" si="0"/>
        <v>162.14285714285714</v>
      </c>
    </row>
    <row r="25" spans="1:12">
      <c r="A25" s="313" t="s">
        <v>4</v>
      </c>
      <c r="B25" s="453">
        <v>11.4</v>
      </c>
      <c r="C25" s="450">
        <f t="shared" si="1"/>
        <v>80.281690140845072</v>
      </c>
      <c r="D25" s="303"/>
      <c r="E25" s="303"/>
      <c r="F25" s="304"/>
      <c r="G25" s="304"/>
      <c r="H25" s="304"/>
      <c r="I25" s="453">
        <v>10.7</v>
      </c>
      <c r="J25" s="450">
        <f t="shared" si="2"/>
        <v>79.850746268656707</v>
      </c>
      <c r="K25" s="454">
        <v>11.3</v>
      </c>
      <c r="L25" s="452">
        <f t="shared" si="0"/>
        <v>80.714285714285722</v>
      </c>
    </row>
    <row r="26" spans="1:12">
      <c r="A26" s="313" t="s">
        <v>194</v>
      </c>
      <c r="B26" s="449">
        <v>26.7</v>
      </c>
      <c r="C26" s="450">
        <f t="shared" si="1"/>
        <v>188.02816901408451</v>
      </c>
      <c r="D26" s="14"/>
      <c r="E26" s="14"/>
      <c r="F26" s="304"/>
      <c r="G26" s="304"/>
      <c r="H26" s="304"/>
      <c r="I26" s="449">
        <v>26.1</v>
      </c>
      <c r="J26" s="450">
        <f t="shared" si="2"/>
        <v>194.77611940298507</v>
      </c>
      <c r="K26" s="451">
        <v>26.4</v>
      </c>
      <c r="L26" s="452">
        <f t="shared" si="0"/>
        <v>188.57142857142856</v>
      </c>
    </row>
    <row r="27" spans="1:12">
      <c r="A27" s="305" t="s">
        <v>5</v>
      </c>
      <c r="B27" s="455">
        <v>19.2</v>
      </c>
      <c r="C27" s="450">
        <f t="shared" si="1"/>
        <v>135.21126760563379</v>
      </c>
      <c r="D27" s="311"/>
      <c r="E27" s="311"/>
      <c r="F27" s="310"/>
      <c r="G27" s="310"/>
      <c r="H27" s="310"/>
      <c r="I27" s="455">
        <v>18.2</v>
      </c>
      <c r="J27" s="450">
        <f t="shared" si="2"/>
        <v>135.82089552238804</v>
      </c>
      <c r="K27" s="456">
        <v>19</v>
      </c>
      <c r="L27" s="452">
        <f t="shared" si="0"/>
        <v>135.71428571428572</v>
      </c>
    </row>
    <row r="28" spans="1:12">
      <c r="A28" s="314" t="s">
        <v>195</v>
      </c>
      <c r="B28" s="455">
        <v>17.100000000000001</v>
      </c>
      <c r="C28" s="450">
        <f t="shared" si="1"/>
        <v>120.42253521126763</v>
      </c>
      <c r="D28" s="315"/>
      <c r="E28" s="315"/>
      <c r="F28" s="310"/>
      <c r="G28" s="310"/>
      <c r="H28" s="310"/>
      <c r="I28" s="455">
        <v>16</v>
      </c>
      <c r="J28" s="450">
        <f t="shared" si="2"/>
        <v>119.40298507462686</v>
      </c>
      <c r="K28" s="456">
        <v>16.5</v>
      </c>
      <c r="L28" s="452">
        <f t="shared" si="0"/>
        <v>117.85714285714286</v>
      </c>
    </row>
    <row r="29" spans="1:12">
      <c r="A29" s="314" t="s">
        <v>6</v>
      </c>
      <c r="B29" s="455">
        <v>12.8</v>
      </c>
      <c r="C29" s="450">
        <f t="shared" si="1"/>
        <v>90.140845070422543</v>
      </c>
      <c r="D29" s="315"/>
      <c r="E29" s="315"/>
      <c r="F29" s="304"/>
      <c r="G29" s="304"/>
      <c r="H29" s="304"/>
      <c r="I29" s="455">
        <v>13.5</v>
      </c>
      <c r="J29" s="450">
        <f t="shared" si="2"/>
        <v>100.74626865671641</v>
      </c>
      <c r="K29" s="456">
        <v>14</v>
      </c>
      <c r="L29" s="452">
        <f t="shared" si="0"/>
        <v>100</v>
      </c>
    </row>
    <row r="30" spans="1:12">
      <c r="A30" s="305" t="s">
        <v>7</v>
      </c>
      <c r="B30" s="449">
        <v>9.6</v>
      </c>
      <c r="C30" s="450">
        <f t="shared" si="1"/>
        <v>67.605633802816897</v>
      </c>
      <c r="D30" s="308"/>
      <c r="E30" s="308"/>
      <c r="F30" s="304"/>
      <c r="G30" s="304"/>
      <c r="H30" s="304"/>
      <c r="I30" s="449">
        <v>8.9</v>
      </c>
      <c r="J30" s="450">
        <f t="shared" si="2"/>
        <v>66.417910447761201</v>
      </c>
      <c r="K30" s="451">
        <v>9.5</v>
      </c>
      <c r="L30" s="452">
        <f t="shared" si="0"/>
        <v>67.857142857142861</v>
      </c>
    </row>
    <row r="31" spans="1:12">
      <c r="A31" s="305" t="s">
        <v>196</v>
      </c>
      <c r="B31" s="455">
        <v>20</v>
      </c>
      <c r="C31" s="450">
        <f t="shared" si="1"/>
        <v>140.84507042253523</v>
      </c>
      <c r="D31" s="308"/>
      <c r="E31" s="308"/>
      <c r="F31" s="310"/>
      <c r="G31" s="310"/>
      <c r="H31" s="310"/>
      <c r="I31" s="455">
        <v>18</v>
      </c>
      <c r="J31" s="450">
        <f t="shared" si="2"/>
        <v>134.32835820895522</v>
      </c>
      <c r="K31" s="456">
        <v>19.2</v>
      </c>
      <c r="L31" s="452">
        <f t="shared" si="0"/>
        <v>137.14285714285714</v>
      </c>
    </row>
    <row r="32" spans="1:12">
      <c r="A32" s="305" t="s">
        <v>8</v>
      </c>
      <c r="B32" s="453">
        <v>15.1</v>
      </c>
      <c r="C32" s="450">
        <f t="shared" si="1"/>
        <v>106.33802816901409</v>
      </c>
      <c r="D32" s="315"/>
      <c r="E32" s="315"/>
      <c r="F32" s="304"/>
      <c r="G32" s="304"/>
      <c r="H32" s="304"/>
      <c r="I32" s="453">
        <v>13.5</v>
      </c>
      <c r="J32" s="450">
        <f t="shared" si="2"/>
        <v>100.74626865671641</v>
      </c>
      <c r="K32" s="454">
        <v>14.3</v>
      </c>
      <c r="L32" s="452">
        <f t="shared" si="0"/>
        <v>102.14285714285715</v>
      </c>
    </row>
    <row r="33" spans="1:12">
      <c r="A33" s="305" t="s">
        <v>197</v>
      </c>
      <c r="B33" s="449">
        <v>16.600000000000001</v>
      </c>
      <c r="C33" s="450">
        <f t="shared" si="1"/>
        <v>116.90140845070425</v>
      </c>
      <c r="D33" s="308"/>
      <c r="E33" s="308"/>
      <c r="F33" s="304"/>
      <c r="G33" s="304"/>
      <c r="H33" s="304"/>
      <c r="I33" s="449">
        <v>14.1</v>
      </c>
      <c r="J33" s="450">
        <f t="shared" si="2"/>
        <v>105.22388059701493</v>
      </c>
      <c r="K33" s="451">
        <v>15.3</v>
      </c>
      <c r="L33" s="452">
        <f t="shared" si="0"/>
        <v>109.28571428571429</v>
      </c>
    </row>
    <row r="34" spans="1:12">
      <c r="A34" s="305" t="s">
        <v>9</v>
      </c>
      <c r="B34" s="449">
        <v>16</v>
      </c>
      <c r="C34" s="450">
        <f t="shared" si="1"/>
        <v>112.67605633802818</v>
      </c>
      <c r="D34" s="308"/>
      <c r="E34" s="308"/>
      <c r="F34" s="310"/>
      <c r="G34" s="310"/>
      <c r="H34" s="310"/>
      <c r="I34" s="449">
        <v>14.6</v>
      </c>
      <c r="J34" s="450">
        <f t="shared" si="2"/>
        <v>108.95522388059702</v>
      </c>
      <c r="K34" s="451">
        <v>15.5</v>
      </c>
      <c r="L34" s="452">
        <f t="shared" si="0"/>
        <v>110.71428571428572</v>
      </c>
    </row>
    <row r="35" spans="1:12">
      <c r="A35" s="305" t="s">
        <v>234</v>
      </c>
      <c r="B35" s="542">
        <v>18.2</v>
      </c>
      <c r="C35" s="450">
        <f t="shared" si="1"/>
        <v>128.16901408450704</v>
      </c>
      <c r="D35" s="308"/>
      <c r="E35" s="308"/>
      <c r="F35" s="312"/>
      <c r="G35" s="312"/>
      <c r="H35" s="312"/>
      <c r="I35" s="449">
        <v>16.7</v>
      </c>
      <c r="J35" s="450">
        <f t="shared" si="2"/>
        <v>124.62686567164178</v>
      </c>
      <c r="K35" s="451">
        <v>17.2</v>
      </c>
      <c r="L35" s="452">
        <f t="shared" si="0"/>
        <v>122.85714285714285</v>
      </c>
    </row>
    <row r="36" spans="1:12">
      <c r="A36" s="316" t="s">
        <v>239</v>
      </c>
      <c r="B36" s="542">
        <v>33.9</v>
      </c>
      <c r="C36" s="450">
        <f t="shared" si="1"/>
        <v>238.73239436619718</v>
      </c>
      <c r="D36" s="315"/>
      <c r="E36" s="315"/>
      <c r="F36" s="304"/>
      <c r="G36" s="304"/>
      <c r="H36" s="304"/>
      <c r="I36" s="453">
        <v>32</v>
      </c>
      <c r="J36" s="450">
        <f t="shared" si="2"/>
        <v>238.80597014925371</v>
      </c>
      <c r="K36" s="454">
        <v>32.9</v>
      </c>
      <c r="L36" s="478">
        <f t="shared" si="0"/>
        <v>235</v>
      </c>
    </row>
    <row r="37" spans="1:12">
      <c r="A37" s="309" t="s">
        <v>10</v>
      </c>
      <c r="B37" s="449">
        <v>22.8</v>
      </c>
      <c r="C37" s="450">
        <f t="shared" si="1"/>
        <v>160.56338028169014</v>
      </c>
      <c r="D37" s="317"/>
      <c r="E37" s="317"/>
      <c r="F37" s="304"/>
      <c r="G37" s="304"/>
      <c r="H37" s="304"/>
      <c r="I37" s="449">
        <v>21.6</v>
      </c>
      <c r="J37" s="450">
        <f t="shared" si="2"/>
        <v>161.19402985074626</v>
      </c>
      <c r="K37" s="451">
        <v>22.2</v>
      </c>
      <c r="L37" s="452">
        <f t="shared" si="0"/>
        <v>158.57142857142856</v>
      </c>
    </row>
    <row r="38" spans="1:12">
      <c r="A38" s="309" t="s">
        <v>12</v>
      </c>
      <c r="B38" s="453">
        <v>6</v>
      </c>
      <c r="C38" s="450">
        <f t="shared" si="1"/>
        <v>42.253521126760567</v>
      </c>
      <c r="D38" s="318"/>
      <c r="E38" s="318"/>
      <c r="F38" s="304"/>
      <c r="G38" s="304"/>
      <c r="H38" s="304"/>
      <c r="I38" s="453">
        <v>5.3</v>
      </c>
      <c r="J38" s="450">
        <f t="shared" si="2"/>
        <v>39.552238805970148</v>
      </c>
      <c r="K38" s="454">
        <v>5.5</v>
      </c>
      <c r="L38" s="452">
        <f t="shared" si="0"/>
        <v>39.285714285714285</v>
      </c>
    </row>
    <row r="39" spans="1:12" ht="12.75" customHeight="1">
      <c r="A39" s="309" t="s">
        <v>198</v>
      </c>
      <c r="B39" s="457">
        <v>6</v>
      </c>
      <c r="C39" s="450">
        <f t="shared" si="1"/>
        <v>42.253521126760567</v>
      </c>
      <c r="D39" s="319"/>
      <c r="E39" s="319"/>
      <c r="F39" s="320"/>
      <c r="G39" s="320"/>
      <c r="H39" s="320"/>
      <c r="I39" s="457">
        <v>5.6</v>
      </c>
      <c r="J39" s="450">
        <f t="shared" si="2"/>
        <v>41.791044776119399</v>
      </c>
      <c r="K39" s="458">
        <v>5.7</v>
      </c>
      <c r="L39" s="452">
        <f t="shared" si="0"/>
        <v>40.714285714285715</v>
      </c>
    </row>
    <row r="40" spans="1:12">
      <c r="A40" s="309" t="s">
        <v>199</v>
      </c>
      <c r="B40" s="449">
        <v>24.6</v>
      </c>
      <c r="C40" s="450">
        <f t="shared" si="1"/>
        <v>173.23943661971833</v>
      </c>
      <c r="D40" s="318"/>
      <c r="E40" s="318"/>
      <c r="F40" s="304"/>
      <c r="G40" s="304"/>
      <c r="H40" s="304"/>
      <c r="I40" s="449">
        <v>22.3</v>
      </c>
      <c r="J40" s="450">
        <f t="shared" si="2"/>
        <v>166.41791044776119</v>
      </c>
      <c r="K40" s="451">
        <v>23.5</v>
      </c>
      <c r="L40" s="452">
        <f t="shared" si="0"/>
        <v>167.85714285714286</v>
      </c>
    </row>
    <row r="41" spans="1:12">
      <c r="A41" s="309" t="s">
        <v>13</v>
      </c>
      <c r="B41" s="455">
        <v>15.3</v>
      </c>
      <c r="C41" s="450">
        <f>B41/$B$11*100</f>
        <v>107.74647887323945</v>
      </c>
      <c r="D41" s="318"/>
      <c r="E41" s="318"/>
      <c r="F41" s="310"/>
      <c r="G41" s="310"/>
      <c r="H41" s="310"/>
      <c r="I41" s="455">
        <v>14.6</v>
      </c>
      <c r="J41" s="450">
        <f t="shared" si="2"/>
        <v>108.95522388059702</v>
      </c>
      <c r="K41" s="456">
        <v>15.1</v>
      </c>
      <c r="L41" s="452">
        <f t="shared" si="0"/>
        <v>107.85714285714285</v>
      </c>
    </row>
    <row r="42" spans="1:12" ht="14.25" customHeight="1" thickBot="1">
      <c r="A42" s="321" t="s">
        <v>200</v>
      </c>
      <c r="B42" s="459">
        <v>28.8</v>
      </c>
      <c r="C42" s="460">
        <f>B42/$B$11*100</f>
        <v>202.81690140845069</v>
      </c>
      <c r="D42" s="322"/>
      <c r="E42" s="322"/>
      <c r="F42" s="323"/>
      <c r="G42" s="323"/>
      <c r="H42" s="323"/>
      <c r="I42" s="459">
        <v>28.3</v>
      </c>
      <c r="J42" s="460">
        <f>I42/$I$11*100</f>
        <v>211.19402985074629</v>
      </c>
      <c r="K42" s="461">
        <v>28.9</v>
      </c>
      <c r="L42" s="463">
        <f t="shared" si="0"/>
        <v>206.42857142857142</v>
      </c>
    </row>
    <row r="43" spans="1:12" ht="13.5" thickTop="1">
      <c r="A43" s="1" t="s">
        <v>235</v>
      </c>
      <c r="B43" s="1"/>
      <c r="C43" s="1"/>
    </row>
    <row r="44" spans="1:12" s="229" customFormat="1">
      <c r="A44" s="479" t="s">
        <v>236</v>
      </c>
      <c r="B44"/>
      <c r="C44"/>
    </row>
    <row r="45" spans="1:12">
      <c r="A45" s="753" t="s">
        <v>259</v>
      </c>
      <c r="B45" s="753"/>
      <c r="C45" s="753"/>
      <c r="D45" s="753"/>
      <c r="E45" s="753"/>
      <c r="F45" s="753"/>
      <c r="G45" s="753"/>
      <c r="H45" s="753"/>
      <c r="I45" s="753"/>
      <c r="J45" s="753"/>
      <c r="K45" s="753"/>
      <c r="L45" s="753"/>
    </row>
    <row r="46" spans="1:12">
      <c r="A46" s="735"/>
      <c r="B46" s="735"/>
      <c r="C46" s="735"/>
      <c r="D46" s="735"/>
      <c r="E46" s="735"/>
      <c r="F46" s="735"/>
      <c r="G46" s="735"/>
      <c r="H46" s="735"/>
      <c r="I46" s="735"/>
      <c r="J46" s="735"/>
      <c r="K46" s="735"/>
      <c r="L46" s="735"/>
    </row>
    <row r="47" spans="1:12">
      <c r="D47" s="324"/>
      <c r="E47" s="324"/>
      <c r="F47" s="324"/>
      <c r="G47" s="324"/>
      <c r="H47" s="324"/>
      <c r="I47" s="324"/>
    </row>
  </sheetData>
  <mergeCells count="15">
    <mergeCell ref="B7:C7"/>
    <mergeCell ref="I7:J7"/>
    <mergeCell ref="K7:L7"/>
    <mergeCell ref="A45:L45"/>
    <mergeCell ref="K1:L1"/>
    <mergeCell ref="A3:L3"/>
    <mergeCell ref="A4:L4"/>
    <mergeCell ref="A5:L5"/>
    <mergeCell ref="A46:L46"/>
    <mergeCell ref="B8:B10"/>
    <mergeCell ref="C8:C10"/>
    <mergeCell ref="I8:I10"/>
    <mergeCell ref="J8:J10"/>
    <mergeCell ref="K8:K10"/>
    <mergeCell ref="L8:L10"/>
  </mergeCells>
  <phoneticPr fontId="42" type="noConversion"/>
  <printOptions horizontalCentered="1" verticalCentered="1" gridLinesSet="0"/>
  <pageMargins left="0.39370078740157483" right="0.19685039370078741" top="0.19685039370078741" bottom="0.19685039370078741" header="0.11811023622047245" footer="0.11811023622047245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showGridLines="0" workbookViewId="0">
      <selection activeCell="P20" sqref="P20"/>
    </sheetView>
  </sheetViews>
  <sheetFormatPr defaultRowHeight="12.75"/>
  <cols>
    <col min="1" max="1" width="21.85546875" customWidth="1"/>
    <col min="2" max="2" width="11.140625" customWidth="1"/>
    <col min="3" max="3" width="10" customWidth="1"/>
    <col min="4" max="4" width="10.7109375" customWidth="1"/>
    <col min="5" max="5" width="11.42578125" customWidth="1"/>
    <col min="6" max="6" width="10.28515625" customWidth="1"/>
    <col min="7" max="7" width="9.85546875" customWidth="1"/>
    <col min="8" max="8" width="10.7109375" customWidth="1"/>
    <col min="9" max="10" width="11.7109375" customWidth="1"/>
    <col min="11" max="11" width="11.85546875" customWidth="1"/>
  </cols>
  <sheetData>
    <row r="1" spans="1:11">
      <c r="K1" s="527" t="s">
        <v>201</v>
      </c>
    </row>
    <row r="2" spans="1:11" ht="15">
      <c r="A2" s="572" t="s">
        <v>202</v>
      </c>
      <c r="B2" s="572"/>
      <c r="C2" s="572"/>
      <c r="D2" s="572"/>
      <c r="E2" s="572"/>
      <c r="F2" s="572"/>
      <c r="G2" s="572"/>
      <c r="H2" s="572"/>
      <c r="I2" s="572"/>
      <c r="J2" s="572"/>
      <c r="K2" s="572"/>
    </row>
    <row r="3" spans="1:11" ht="15">
      <c r="A3" s="572" t="s">
        <v>297</v>
      </c>
      <c r="B3" s="572"/>
      <c r="C3" s="572"/>
      <c r="D3" s="572"/>
      <c r="E3" s="572"/>
      <c r="F3" s="572"/>
      <c r="G3" s="572"/>
      <c r="H3" s="572"/>
      <c r="I3" s="572"/>
      <c r="J3" s="572"/>
      <c r="K3" s="572"/>
    </row>
    <row r="4" spans="1:11" ht="9.75" customHeight="1" thickBot="1">
      <c r="A4" s="325"/>
      <c r="B4" s="325"/>
      <c r="C4" s="325"/>
      <c r="D4" s="325"/>
      <c r="E4" s="325"/>
      <c r="F4" s="325"/>
      <c r="G4" s="325"/>
      <c r="H4" s="326"/>
      <c r="I4" s="326"/>
      <c r="J4" s="327"/>
      <c r="K4" s="327"/>
    </row>
    <row r="5" spans="1:11" ht="13.5" thickBot="1">
      <c r="A5" s="328" t="s">
        <v>203</v>
      </c>
      <c r="B5" s="329" t="s">
        <v>204</v>
      </c>
      <c r="C5" s="330"/>
      <c r="D5" s="330"/>
      <c r="E5" s="330"/>
      <c r="F5" s="330"/>
      <c r="G5" s="331"/>
      <c r="H5" s="764" t="s">
        <v>298</v>
      </c>
      <c r="I5" s="764"/>
      <c r="J5" s="764"/>
      <c r="K5" s="765"/>
    </row>
    <row r="6" spans="1:11" ht="17.25" customHeight="1" thickBot="1">
      <c r="A6" s="332"/>
      <c r="B6" s="766" t="s">
        <v>264</v>
      </c>
      <c r="C6" s="767"/>
      <c r="D6" s="768"/>
      <c r="E6" s="578" t="s">
        <v>265</v>
      </c>
      <c r="F6" s="578"/>
      <c r="G6" s="579"/>
      <c r="H6" s="769" t="s">
        <v>205</v>
      </c>
      <c r="I6" s="771" t="s">
        <v>206</v>
      </c>
      <c r="J6" s="333" t="s">
        <v>207</v>
      </c>
      <c r="K6" s="334"/>
    </row>
    <row r="7" spans="1:11" ht="13.5" thickBot="1">
      <c r="A7" s="335" t="s">
        <v>208</v>
      </c>
      <c r="B7" s="772" t="s">
        <v>209</v>
      </c>
      <c r="C7" s="759" t="s">
        <v>210</v>
      </c>
      <c r="D7" s="579" t="s">
        <v>211</v>
      </c>
      <c r="E7" s="756" t="s">
        <v>209</v>
      </c>
      <c r="F7" s="759" t="s">
        <v>210</v>
      </c>
      <c r="G7" s="579" t="s">
        <v>211</v>
      </c>
      <c r="H7" s="770"/>
      <c r="I7" s="762"/>
      <c r="J7" s="336" t="s">
        <v>299</v>
      </c>
      <c r="K7" s="337"/>
    </row>
    <row r="8" spans="1:11">
      <c r="A8" s="338"/>
      <c r="B8" s="773"/>
      <c r="C8" s="760"/>
      <c r="D8" s="762"/>
      <c r="E8" s="757"/>
      <c r="F8" s="760"/>
      <c r="G8" s="762"/>
      <c r="H8" s="770"/>
      <c r="I8" s="762"/>
      <c r="J8" s="339" t="s">
        <v>212</v>
      </c>
      <c r="K8" s="579" t="s">
        <v>76</v>
      </c>
    </row>
    <row r="9" spans="1:11" ht="11.25" customHeight="1" thickBot="1">
      <c r="A9" s="340"/>
      <c r="B9" s="774"/>
      <c r="C9" s="761"/>
      <c r="D9" s="763"/>
      <c r="E9" s="758"/>
      <c r="F9" s="761"/>
      <c r="G9" s="763"/>
      <c r="H9" s="770"/>
      <c r="I9" s="763"/>
      <c r="J9" s="341" t="s">
        <v>213</v>
      </c>
      <c r="K9" s="763"/>
    </row>
    <row r="10" spans="1:11">
      <c r="A10" s="342" t="s">
        <v>183</v>
      </c>
      <c r="B10" s="335">
        <v>4815</v>
      </c>
      <c r="C10" s="343">
        <v>2427</v>
      </c>
      <c r="D10" s="344">
        <f t="shared" ref="D10:D40" si="0">C10/B10*100</f>
        <v>50.404984423676012</v>
      </c>
      <c r="E10" s="345">
        <v>4272</v>
      </c>
      <c r="F10" s="343">
        <v>2101</v>
      </c>
      <c r="G10" s="384">
        <f t="shared" ref="G10:G40" si="1">F10/E10*100</f>
        <v>49.180711610486895</v>
      </c>
      <c r="H10" s="491">
        <f>E10-B10</f>
        <v>-543</v>
      </c>
      <c r="I10" s="346">
        <f t="shared" ref="I10:I39" si="2">F10-C10</f>
        <v>-326</v>
      </c>
      <c r="J10" s="347">
        <f t="shared" ref="J10:K40" si="3">E10/B10*100</f>
        <v>88.72274143302181</v>
      </c>
      <c r="K10" s="344">
        <f t="shared" si="3"/>
        <v>86.56777915121549</v>
      </c>
    </row>
    <row r="11" spans="1:11">
      <c r="A11" s="348" t="s">
        <v>184</v>
      </c>
      <c r="B11" s="349">
        <v>7007</v>
      </c>
      <c r="C11" s="350">
        <v>3367</v>
      </c>
      <c r="D11" s="351">
        <f t="shared" si="0"/>
        <v>48.051948051948052</v>
      </c>
      <c r="E11" s="352">
        <v>6640</v>
      </c>
      <c r="F11" s="350">
        <v>3199</v>
      </c>
      <c r="G11" s="485">
        <f t="shared" si="1"/>
        <v>48.177710843373497</v>
      </c>
      <c r="H11" s="352">
        <f t="shared" ref="H11:H39" si="4">E11-B11</f>
        <v>-367</v>
      </c>
      <c r="I11" s="353">
        <f t="shared" si="2"/>
        <v>-168</v>
      </c>
      <c r="J11" s="354">
        <f t="shared" si="3"/>
        <v>94.762380476666181</v>
      </c>
      <c r="K11" s="351">
        <f t="shared" si="3"/>
        <v>95.010395010395015</v>
      </c>
    </row>
    <row r="12" spans="1:11">
      <c r="A12" s="342" t="s">
        <v>1</v>
      </c>
      <c r="B12" s="335">
        <v>5183</v>
      </c>
      <c r="C12" s="343">
        <v>3094</v>
      </c>
      <c r="D12" s="344">
        <f t="shared" si="0"/>
        <v>59.695157244838896</v>
      </c>
      <c r="E12" s="345">
        <v>4773</v>
      </c>
      <c r="F12" s="343">
        <v>2784</v>
      </c>
      <c r="G12" s="384">
        <f t="shared" si="1"/>
        <v>58.328095537397864</v>
      </c>
      <c r="H12" s="352">
        <f t="shared" si="4"/>
        <v>-410</v>
      </c>
      <c r="I12" s="353">
        <f t="shared" si="2"/>
        <v>-310</v>
      </c>
      <c r="J12" s="354">
        <f t="shared" si="3"/>
        <v>92.089523442021999</v>
      </c>
      <c r="K12" s="351">
        <f t="shared" si="3"/>
        <v>89.980607627666458</v>
      </c>
    </row>
    <row r="13" spans="1:11">
      <c r="A13" s="348" t="s">
        <v>185</v>
      </c>
      <c r="B13" s="349">
        <v>3660</v>
      </c>
      <c r="C13" s="350">
        <v>1905</v>
      </c>
      <c r="D13" s="351">
        <f t="shared" si="0"/>
        <v>52.049180327868847</v>
      </c>
      <c r="E13" s="352">
        <v>3572</v>
      </c>
      <c r="F13" s="350">
        <v>1831</v>
      </c>
      <c r="G13" s="485">
        <f t="shared" si="1"/>
        <v>51.259798432250832</v>
      </c>
      <c r="H13" s="352">
        <f t="shared" si="4"/>
        <v>-88</v>
      </c>
      <c r="I13" s="353">
        <f t="shared" si="2"/>
        <v>-74</v>
      </c>
      <c r="J13" s="354">
        <f t="shared" si="3"/>
        <v>97.595628415300553</v>
      </c>
      <c r="K13" s="351">
        <f t="shared" si="3"/>
        <v>96.115485564304464</v>
      </c>
    </row>
    <row r="14" spans="1:11">
      <c r="A14" s="342" t="s">
        <v>186</v>
      </c>
      <c r="B14" s="335">
        <v>4754</v>
      </c>
      <c r="C14" s="343">
        <v>2293</v>
      </c>
      <c r="D14" s="344">
        <f t="shared" si="0"/>
        <v>48.233066891039122</v>
      </c>
      <c r="E14" s="345">
        <v>4422</v>
      </c>
      <c r="F14" s="343">
        <v>2204</v>
      </c>
      <c r="G14" s="384">
        <f t="shared" si="1"/>
        <v>49.841700587969243</v>
      </c>
      <c r="H14" s="352">
        <f t="shared" si="4"/>
        <v>-332</v>
      </c>
      <c r="I14" s="353">
        <f t="shared" si="2"/>
        <v>-89</v>
      </c>
      <c r="J14" s="354">
        <f t="shared" si="3"/>
        <v>93.016407236011773</v>
      </c>
      <c r="K14" s="351">
        <f t="shared" si="3"/>
        <v>96.118621892716959</v>
      </c>
    </row>
    <row r="15" spans="1:11">
      <c r="A15" s="355" t="s">
        <v>214</v>
      </c>
      <c r="B15" s="356">
        <v>4213</v>
      </c>
      <c r="C15" s="357">
        <v>2005</v>
      </c>
      <c r="D15" s="358">
        <f t="shared" si="0"/>
        <v>47.590790410633751</v>
      </c>
      <c r="E15" s="359">
        <v>3906</v>
      </c>
      <c r="F15" s="357">
        <v>1839</v>
      </c>
      <c r="G15" s="486">
        <f t="shared" si="1"/>
        <v>47.081413210445469</v>
      </c>
      <c r="H15" s="352">
        <f t="shared" si="4"/>
        <v>-307</v>
      </c>
      <c r="I15" s="360">
        <f t="shared" si="2"/>
        <v>-166</v>
      </c>
      <c r="J15" s="361">
        <f t="shared" si="3"/>
        <v>92.713031094232136</v>
      </c>
      <c r="K15" s="358">
        <f t="shared" si="3"/>
        <v>91.720698254364081</v>
      </c>
    </row>
    <row r="16" spans="1:11">
      <c r="A16" s="355" t="s">
        <v>187</v>
      </c>
      <c r="B16" s="356">
        <v>3849</v>
      </c>
      <c r="C16" s="357">
        <v>1788</v>
      </c>
      <c r="D16" s="362">
        <f t="shared" si="0"/>
        <v>46.453624318004678</v>
      </c>
      <c r="E16" s="359">
        <v>3489</v>
      </c>
      <c r="F16" s="357">
        <v>1571</v>
      </c>
      <c r="G16" s="487">
        <f t="shared" si="1"/>
        <v>45.02722843221553</v>
      </c>
      <c r="H16" s="352">
        <f t="shared" si="4"/>
        <v>-360</v>
      </c>
      <c r="I16" s="360">
        <f t="shared" si="2"/>
        <v>-217</v>
      </c>
      <c r="J16" s="361">
        <f t="shared" si="3"/>
        <v>90.646921278254084</v>
      </c>
      <c r="K16" s="358">
        <f t="shared" si="3"/>
        <v>87.863534675615213</v>
      </c>
    </row>
    <row r="17" spans="1:11">
      <c r="A17" s="348" t="s">
        <v>189</v>
      </c>
      <c r="B17" s="349">
        <v>3684</v>
      </c>
      <c r="C17" s="350">
        <v>1502</v>
      </c>
      <c r="D17" s="351">
        <f t="shared" si="0"/>
        <v>40.770901194353968</v>
      </c>
      <c r="E17" s="352">
        <v>3347</v>
      </c>
      <c r="F17" s="350">
        <v>1421</v>
      </c>
      <c r="G17" s="485">
        <f t="shared" si="1"/>
        <v>42.455930684194804</v>
      </c>
      <c r="H17" s="352">
        <f t="shared" si="4"/>
        <v>-337</v>
      </c>
      <c r="I17" s="353">
        <f t="shared" si="2"/>
        <v>-81</v>
      </c>
      <c r="J17" s="354">
        <f t="shared" si="3"/>
        <v>90.852334419109653</v>
      </c>
      <c r="K17" s="351">
        <f t="shared" si="3"/>
        <v>94.607190412782955</v>
      </c>
    </row>
    <row r="18" spans="1:11">
      <c r="A18" s="342" t="s">
        <v>190</v>
      </c>
      <c r="B18" s="335">
        <v>15783</v>
      </c>
      <c r="C18" s="343">
        <v>7598</v>
      </c>
      <c r="D18" s="351">
        <f t="shared" si="0"/>
        <v>48.140404232401949</v>
      </c>
      <c r="E18" s="345">
        <v>15609</v>
      </c>
      <c r="F18" s="343">
        <v>7396</v>
      </c>
      <c r="G18" s="485">
        <f t="shared" si="1"/>
        <v>47.382920110192842</v>
      </c>
      <c r="H18" s="352">
        <f t="shared" si="4"/>
        <v>-174</v>
      </c>
      <c r="I18" s="353">
        <f t="shared" si="2"/>
        <v>-202</v>
      </c>
      <c r="J18" s="354">
        <f t="shared" si="3"/>
        <v>98.897547994677808</v>
      </c>
      <c r="K18" s="351">
        <f t="shared" si="3"/>
        <v>97.341405633061328</v>
      </c>
    </row>
    <row r="19" spans="1:11">
      <c r="A19" s="355" t="s">
        <v>192</v>
      </c>
      <c r="B19" s="356">
        <v>3978</v>
      </c>
      <c r="C19" s="357">
        <v>2026</v>
      </c>
      <c r="D19" s="362">
        <f t="shared" si="0"/>
        <v>50.930115635997986</v>
      </c>
      <c r="E19" s="359">
        <v>3894</v>
      </c>
      <c r="F19" s="357">
        <v>1992</v>
      </c>
      <c r="G19" s="487">
        <f t="shared" si="1"/>
        <v>51.155624036979972</v>
      </c>
      <c r="H19" s="352">
        <f t="shared" si="4"/>
        <v>-84</v>
      </c>
      <c r="I19" s="360">
        <f t="shared" si="2"/>
        <v>-34</v>
      </c>
      <c r="J19" s="361">
        <f t="shared" si="3"/>
        <v>97.888386123680235</v>
      </c>
      <c r="K19" s="358">
        <f t="shared" si="3"/>
        <v>98.321816386969402</v>
      </c>
    </row>
    <row r="20" spans="1:11">
      <c r="A20" s="355" t="s">
        <v>191</v>
      </c>
      <c r="B20" s="356">
        <v>5470</v>
      </c>
      <c r="C20" s="357">
        <v>2675</v>
      </c>
      <c r="D20" s="358">
        <f t="shared" si="0"/>
        <v>48.903107861060327</v>
      </c>
      <c r="E20" s="359">
        <v>5295</v>
      </c>
      <c r="F20" s="357">
        <v>2686</v>
      </c>
      <c r="G20" s="486">
        <f t="shared" si="1"/>
        <v>50.727101038715773</v>
      </c>
      <c r="H20" s="352">
        <f t="shared" si="4"/>
        <v>-175</v>
      </c>
      <c r="I20" s="360">
        <f t="shared" si="2"/>
        <v>11</v>
      </c>
      <c r="J20" s="361">
        <f t="shared" si="3"/>
        <v>96.800731261425966</v>
      </c>
      <c r="K20" s="358">
        <f t="shared" si="3"/>
        <v>100.41121495327103</v>
      </c>
    </row>
    <row r="21" spans="1:11">
      <c r="A21" s="348" t="s">
        <v>193</v>
      </c>
      <c r="B21" s="349">
        <v>4625</v>
      </c>
      <c r="C21" s="350">
        <v>2234</v>
      </c>
      <c r="D21" s="351">
        <f t="shared" si="0"/>
        <v>48.302702702702703</v>
      </c>
      <c r="E21" s="352">
        <v>4254</v>
      </c>
      <c r="F21" s="350">
        <v>2062</v>
      </c>
      <c r="G21" s="485">
        <f t="shared" si="1"/>
        <v>48.472026328161732</v>
      </c>
      <c r="H21" s="352">
        <f t="shared" si="4"/>
        <v>-371</v>
      </c>
      <c r="I21" s="353">
        <f t="shared" si="2"/>
        <v>-172</v>
      </c>
      <c r="J21" s="354">
        <f t="shared" si="3"/>
        <v>91.97837837837838</v>
      </c>
      <c r="K21" s="351">
        <f t="shared" si="3"/>
        <v>92.300805729632955</v>
      </c>
    </row>
    <row r="22" spans="1:11">
      <c r="A22" s="342" t="s">
        <v>4</v>
      </c>
      <c r="B22" s="335">
        <v>4516</v>
      </c>
      <c r="C22" s="343">
        <v>2648</v>
      </c>
      <c r="D22" s="351">
        <f t="shared" si="0"/>
        <v>58.635961027457931</v>
      </c>
      <c r="E22" s="345">
        <v>4492</v>
      </c>
      <c r="F22" s="343">
        <v>2562</v>
      </c>
      <c r="G22" s="485">
        <f t="shared" si="1"/>
        <v>57.034728406055216</v>
      </c>
      <c r="H22" s="352">
        <f t="shared" si="4"/>
        <v>-24</v>
      </c>
      <c r="I22" s="353">
        <f t="shared" si="2"/>
        <v>-86</v>
      </c>
      <c r="J22" s="354">
        <f t="shared" si="3"/>
        <v>99.468556244464125</v>
      </c>
      <c r="K22" s="351">
        <f t="shared" si="3"/>
        <v>96.752265861027183</v>
      </c>
    </row>
    <row r="23" spans="1:11">
      <c r="A23" s="348" t="s">
        <v>194</v>
      </c>
      <c r="B23" s="349">
        <v>4169</v>
      </c>
      <c r="C23" s="350">
        <v>2086</v>
      </c>
      <c r="D23" s="351">
        <f t="shared" si="0"/>
        <v>50.035979851283287</v>
      </c>
      <c r="E23" s="352">
        <v>4105</v>
      </c>
      <c r="F23" s="350">
        <v>1984</v>
      </c>
      <c r="G23" s="485">
        <f t="shared" si="1"/>
        <v>48.331303288672352</v>
      </c>
      <c r="H23" s="352">
        <f t="shared" si="4"/>
        <v>-64</v>
      </c>
      <c r="I23" s="353">
        <f t="shared" si="2"/>
        <v>-102</v>
      </c>
      <c r="J23" s="354">
        <f t="shared" si="3"/>
        <v>98.464859678579998</v>
      </c>
      <c r="K23" s="351">
        <f t="shared" si="3"/>
        <v>95.110258868648131</v>
      </c>
    </row>
    <row r="24" spans="1:11">
      <c r="A24" s="342" t="s">
        <v>5</v>
      </c>
      <c r="B24" s="335">
        <v>2573</v>
      </c>
      <c r="C24" s="343">
        <v>1408</v>
      </c>
      <c r="D24" s="351">
        <f t="shared" si="0"/>
        <v>54.722114263505638</v>
      </c>
      <c r="E24" s="345">
        <v>2530</v>
      </c>
      <c r="F24" s="343">
        <v>1345</v>
      </c>
      <c r="G24" s="485">
        <f t="shared" si="1"/>
        <v>53.162055335968383</v>
      </c>
      <c r="H24" s="352">
        <f t="shared" si="4"/>
        <v>-43</v>
      </c>
      <c r="I24" s="353">
        <f t="shared" si="2"/>
        <v>-63</v>
      </c>
      <c r="J24" s="354">
        <f t="shared" si="3"/>
        <v>98.328799067236687</v>
      </c>
      <c r="K24" s="351">
        <f t="shared" si="3"/>
        <v>95.525568181818173</v>
      </c>
    </row>
    <row r="25" spans="1:11">
      <c r="A25" s="348" t="s">
        <v>195</v>
      </c>
      <c r="B25" s="349">
        <v>6528</v>
      </c>
      <c r="C25" s="350">
        <v>3380</v>
      </c>
      <c r="D25" s="351">
        <f t="shared" si="0"/>
        <v>51.776960784313729</v>
      </c>
      <c r="E25" s="352">
        <v>6230</v>
      </c>
      <c r="F25" s="350">
        <v>3227</v>
      </c>
      <c r="G25" s="485">
        <f t="shared" si="1"/>
        <v>51.797752808988761</v>
      </c>
      <c r="H25" s="352">
        <f t="shared" si="4"/>
        <v>-298</v>
      </c>
      <c r="I25" s="353">
        <f t="shared" si="2"/>
        <v>-153</v>
      </c>
      <c r="J25" s="354">
        <f t="shared" si="3"/>
        <v>95.435049019607845</v>
      </c>
      <c r="K25" s="351">
        <f t="shared" si="3"/>
        <v>95.473372781065095</v>
      </c>
    </row>
    <row r="26" spans="1:11">
      <c r="A26" s="342" t="s">
        <v>6</v>
      </c>
      <c r="B26" s="335">
        <v>4207</v>
      </c>
      <c r="C26" s="343">
        <v>1968</v>
      </c>
      <c r="D26" s="351">
        <f t="shared" si="0"/>
        <v>46.779177561207511</v>
      </c>
      <c r="E26" s="345">
        <v>4662</v>
      </c>
      <c r="F26" s="343">
        <v>2164</v>
      </c>
      <c r="G26" s="485">
        <f t="shared" si="1"/>
        <v>46.41784641784642</v>
      </c>
      <c r="H26" s="352">
        <f t="shared" si="4"/>
        <v>455</v>
      </c>
      <c r="I26" s="353">
        <f t="shared" si="2"/>
        <v>196</v>
      </c>
      <c r="J26" s="354">
        <f t="shared" si="3"/>
        <v>110.81530782029949</v>
      </c>
      <c r="K26" s="351">
        <f t="shared" si="3"/>
        <v>109.95934959349594</v>
      </c>
    </row>
    <row r="27" spans="1:11">
      <c r="A27" s="348" t="s">
        <v>7</v>
      </c>
      <c r="B27" s="349">
        <v>3584</v>
      </c>
      <c r="C27" s="350">
        <v>2063</v>
      </c>
      <c r="D27" s="351">
        <f t="shared" si="0"/>
        <v>57.561383928571431</v>
      </c>
      <c r="E27" s="352">
        <v>3533</v>
      </c>
      <c r="F27" s="350">
        <v>2018</v>
      </c>
      <c r="G27" s="485">
        <f t="shared" si="1"/>
        <v>57.118596093971128</v>
      </c>
      <c r="H27" s="352">
        <f t="shared" si="4"/>
        <v>-51</v>
      </c>
      <c r="I27" s="353">
        <f t="shared" si="2"/>
        <v>-45</v>
      </c>
      <c r="J27" s="354">
        <f t="shared" si="3"/>
        <v>98.577008928571431</v>
      </c>
      <c r="K27" s="351">
        <f t="shared" si="3"/>
        <v>97.818710615608339</v>
      </c>
    </row>
    <row r="28" spans="1:11">
      <c r="A28" s="342" t="s">
        <v>196</v>
      </c>
      <c r="B28" s="335">
        <v>3041</v>
      </c>
      <c r="C28" s="343">
        <v>1437</v>
      </c>
      <c r="D28" s="351">
        <f t="shared" si="0"/>
        <v>47.254192699769817</v>
      </c>
      <c r="E28" s="345">
        <v>2884</v>
      </c>
      <c r="F28" s="343">
        <v>1357</v>
      </c>
      <c r="G28" s="485">
        <f t="shared" si="1"/>
        <v>47.052704576976424</v>
      </c>
      <c r="H28" s="352">
        <f t="shared" si="4"/>
        <v>-157</v>
      </c>
      <c r="I28" s="353">
        <f t="shared" si="2"/>
        <v>-80</v>
      </c>
      <c r="J28" s="354">
        <f t="shared" si="3"/>
        <v>94.837224597171982</v>
      </c>
      <c r="K28" s="351">
        <f t="shared" si="3"/>
        <v>94.432846207376471</v>
      </c>
    </row>
    <row r="29" spans="1:11">
      <c r="A29" s="348" t="s">
        <v>8</v>
      </c>
      <c r="B29" s="349">
        <v>2810</v>
      </c>
      <c r="C29" s="350">
        <v>1277</v>
      </c>
      <c r="D29" s="351">
        <f t="shared" si="0"/>
        <v>45.444839857651246</v>
      </c>
      <c r="E29" s="352">
        <v>2630</v>
      </c>
      <c r="F29" s="350">
        <v>1209</v>
      </c>
      <c r="G29" s="485">
        <f t="shared" si="1"/>
        <v>45.969581749049432</v>
      </c>
      <c r="H29" s="352">
        <f t="shared" si="4"/>
        <v>-180</v>
      </c>
      <c r="I29" s="353">
        <f t="shared" si="2"/>
        <v>-68</v>
      </c>
      <c r="J29" s="354">
        <f t="shared" si="3"/>
        <v>93.594306049822066</v>
      </c>
      <c r="K29" s="351">
        <f t="shared" si="3"/>
        <v>94.675019577133909</v>
      </c>
    </row>
    <row r="30" spans="1:11">
      <c r="A30" s="342" t="s">
        <v>197</v>
      </c>
      <c r="B30" s="335">
        <v>9911</v>
      </c>
      <c r="C30" s="343">
        <v>4782</v>
      </c>
      <c r="D30" s="351">
        <f t="shared" si="0"/>
        <v>48.249419836545258</v>
      </c>
      <c r="E30" s="345">
        <v>8984</v>
      </c>
      <c r="F30" s="343">
        <v>4347</v>
      </c>
      <c r="G30" s="485">
        <f t="shared" si="1"/>
        <v>48.386019590382901</v>
      </c>
      <c r="H30" s="352">
        <f t="shared" si="4"/>
        <v>-927</v>
      </c>
      <c r="I30" s="353">
        <f t="shared" si="2"/>
        <v>-435</v>
      </c>
      <c r="J30" s="354">
        <f t="shared" si="3"/>
        <v>90.646756129553012</v>
      </c>
      <c r="K30" s="351">
        <f t="shared" si="3"/>
        <v>90.903387703889578</v>
      </c>
    </row>
    <row r="31" spans="1:11">
      <c r="A31" s="348" t="s">
        <v>9</v>
      </c>
      <c r="B31" s="349">
        <v>4453</v>
      </c>
      <c r="C31" s="350">
        <v>2260</v>
      </c>
      <c r="D31" s="351">
        <f t="shared" si="0"/>
        <v>50.752301818998426</v>
      </c>
      <c r="E31" s="352">
        <v>4296</v>
      </c>
      <c r="F31" s="350">
        <v>2193</v>
      </c>
      <c r="G31" s="485">
        <f t="shared" si="1"/>
        <v>51.047486033519554</v>
      </c>
      <c r="H31" s="352">
        <f t="shared" si="4"/>
        <v>-157</v>
      </c>
      <c r="I31" s="353">
        <f t="shared" si="2"/>
        <v>-67</v>
      </c>
      <c r="J31" s="354">
        <f t="shared" si="3"/>
        <v>96.474286997529759</v>
      </c>
      <c r="K31" s="351">
        <f t="shared" si="3"/>
        <v>97.035398230088504</v>
      </c>
    </row>
    <row r="32" spans="1:11">
      <c r="A32" s="355" t="s">
        <v>233</v>
      </c>
      <c r="B32" s="356">
        <v>4737</v>
      </c>
      <c r="C32" s="357">
        <v>2293</v>
      </c>
      <c r="D32" s="358">
        <f t="shared" si="0"/>
        <v>48.406164238969815</v>
      </c>
      <c r="E32" s="359">
        <v>4531</v>
      </c>
      <c r="F32" s="357">
        <v>2175</v>
      </c>
      <c r="G32" s="488">
        <f t="shared" si="1"/>
        <v>48.002648421981903</v>
      </c>
      <c r="H32" s="352">
        <f t="shared" si="4"/>
        <v>-206</v>
      </c>
      <c r="I32" s="360">
        <f t="shared" si="2"/>
        <v>-118</v>
      </c>
      <c r="J32" s="361">
        <f t="shared" si="3"/>
        <v>95.651256069242137</v>
      </c>
      <c r="K32" s="358">
        <f t="shared" si="3"/>
        <v>94.85390318360227</v>
      </c>
    </row>
    <row r="33" spans="1:11">
      <c r="A33" s="480" t="s">
        <v>234</v>
      </c>
      <c r="B33" s="481">
        <v>8533</v>
      </c>
      <c r="C33" s="417">
        <v>4437</v>
      </c>
      <c r="D33" s="358">
        <f t="shared" si="0"/>
        <v>51.998124926754954</v>
      </c>
      <c r="E33" s="416">
        <v>7986</v>
      </c>
      <c r="F33" s="417">
        <v>4080</v>
      </c>
      <c r="G33" s="488">
        <f t="shared" si="1"/>
        <v>51.089406461307284</v>
      </c>
      <c r="H33" s="352">
        <f t="shared" si="4"/>
        <v>-547</v>
      </c>
      <c r="I33" s="360">
        <f t="shared" si="2"/>
        <v>-357</v>
      </c>
      <c r="J33" s="361">
        <f t="shared" si="3"/>
        <v>93.58959334348998</v>
      </c>
      <c r="K33" s="358">
        <f t="shared" si="3"/>
        <v>91.954022988505741</v>
      </c>
    </row>
    <row r="34" spans="1:11">
      <c r="A34" s="342" t="s">
        <v>10</v>
      </c>
      <c r="B34" s="335">
        <v>4007</v>
      </c>
      <c r="C34" s="343">
        <v>2022</v>
      </c>
      <c r="D34" s="363">
        <f t="shared" si="0"/>
        <v>50.461692038931872</v>
      </c>
      <c r="E34" s="345">
        <v>3861</v>
      </c>
      <c r="F34" s="343">
        <v>1939</v>
      </c>
      <c r="G34" s="489">
        <f t="shared" si="1"/>
        <v>50.220150220150217</v>
      </c>
      <c r="H34" s="352">
        <f t="shared" si="4"/>
        <v>-146</v>
      </c>
      <c r="I34" s="353">
        <f t="shared" si="2"/>
        <v>-83</v>
      </c>
      <c r="J34" s="354">
        <f t="shared" si="3"/>
        <v>96.356376341402552</v>
      </c>
      <c r="K34" s="351">
        <f t="shared" si="3"/>
        <v>95.895153313550935</v>
      </c>
    </row>
    <row r="35" spans="1:11">
      <c r="A35" s="364" t="s">
        <v>215</v>
      </c>
      <c r="B35" s="365">
        <v>3475</v>
      </c>
      <c r="C35" s="366">
        <v>1773</v>
      </c>
      <c r="D35" s="362">
        <f t="shared" si="0"/>
        <v>51.021582733812956</v>
      </c>
      <c r="E35" s="367">
        <v>3152</v>
      </c>
      <c r="F35" s="366">
        <v>1701</v>
      </c>
      <c r="G35" s="487">
        <f t="shared" si="1"/>
        <v>53.965736040609137</v>
      </c>
      <c r="H35" s="352">
        <f t="shared" si="4"/>
        <v>-323</v>
      </c>
      <c r="I35" s="360">
        <f t="shared" si="2"/>
        <v>-72</v>
      </c>
      <c r="J35" s="361">
        <f t="shared" si="3"/>
        <v>90.705035971223026</v>
      </c>
      <c r="K35" s="358">
        <f t="shared" si="3"/>
        <v>95.939086294416242</v>
      </c>
    </row>
    <row r="36" spans="1:11">
      <c r="A36" s="364" t="s">
        <v>198</v>
      </c>
      <c r="B36" s="365">
        <v>19961</v>
      </c>
      <c r="C36" s="366">
        <v>9990</v>
      </c>
      <c r="D36" s="358">
        <f t="shared" si="0"/>
        <v>50.04759280597164</v>
      </c>
      <c r="E36" s="367">
        <v>18781</v>
      </c>
      <c r="F36" s="366">
        <v>9535</v>
      </c>
      <c r="G36" s="486">
        <f t="shared" si="1"/>
        <v>50.769394600926468</v>
      </c>
      <c r="H36" s="352">
        <f t="shared" si="4"/>
        <v>-1180</v>
      </c>
      <c r="I36" s="360">
        <f t="shared" si="2"/>
        <v>-455</v>
      </c>
      <c r="J36" s="361">
        <f t="shared" si="3"/>
        <v>94.088472521416762</v>
      </c>
      <c r="K36" s="358">
        <f t="shared" si="3"/>
        <v>95.445445445445444</v>
      </c>
    </row>
    <row r="37" spans="1:11">
      <c r="A37" s="348" t="s">
        <v>199</v>
      </c>
      <c r="B37" s="349">
        <v>5986</v>
      </c>
      <c r="C37" s="350">
        <v>2768</v>
      </c>
      <c r="D37" s="351">
        <f t="shared" si="0"/>
        <v>46.241229535583031</v>
      </c>
      <c r="E37" s="352">
        <v>5656</v>
      </c>
      <c r="F37" s="350">
        <v>2594</v>
      </c>
      <c r="G37" s="485">
        <f t="shared" si="1"/>
        <v>45.862800565770861</v>
      </c>
      <c r="H37" s="352">
        <f t="shared" si="4"/>
        <v>-330</v>
      </c>
      <c r="I37" s="353">
        <f t="shared" si="2"/>
        <v>-174</v>
      </c>
      <c r="J37" s="354">
        <f t="shared" si="3"/>
        <v>94.48713665218844</v>
      </c>
      <c r="K37" s="351">
        <f t="shared" si="3"/>
        <v>93.713872832369944</v>
      </c>
    </row>
    <row r="38" spans="1:11">
      <c r="A38" s="348" t="s">
        <v>13</v>
      </c>
      <c r="B38" s="349">
        <v>4927</v>
      </c>
      <c r="C38" s="350">
        <v>2748</v>
      </c>
      <c r="D38" s="351">
        <f t="shared" si="0"/>
        <v>55.774304850821999</v>
      </c>
      <c r="E38" s="352">
        <v>4871</v>
      </c>
      <c r="F38" s="350">
        <v>2664</v>
      </c>
      <c r="G38" s="485">
        <f t="shared" si="1"/>
        <v>54.691028536234867</v>
      </c>
      <c r="H38" s="352">
        <f t="shared" si="4"/>
        <v>-56</v>
      </c>
      <c r="I38" s="353">
        <f t="shared" si="2"/>
        <v>-84</v>
      </c>
      <c r="J38" s="354">
        <f t="shared" si="3"/>
        <v>98.863405723564028</v>
      </c>
      <c r="K38" s="351">
        <f t="shared" si="3"/>
        <v>96.943231441048042</v>
      </c>
    </row>
    <row r="39" spans="1:11" ht="13.5" thickBot="1">
      <c r="A39" s="368" t="s">
        <v>200</v>
      </c>
      <c r="B39" s="335">
        <v>4564</v>
      </c>
      <c r="C39" s="343">
        <v>2209</v>
      </c>
      <c r="D39" s="370">
        <f t="shared" si="0"/>
        <v>48.400525854513582</v>
      </c>
      <c r="E39" s="345">
        <v>4588</v>
      </c>
      <c r="F39" s="343">
        <v>2247</v>
      </c>
      <c r="G39" s="490">
        <f t="shared" si="1"/>
        <v>48.975588491717524</v>
      </c>
      <c r="H39" s="371">
        <f t="shared" si="4"/>
        <v>24</v>
      </c>
      <c r="I39" s="372">
        <f t="shared" si="2"/>
        <v>38</v>
      </c>
      <c r="J39" s="373">
        <f t="shared" si="3"/>
        <v>100.52585451358458</v>
      </c>
      <c r="K39" s="369">
        <f t="shared" si="3"/>
        <v>101.72023540063377</v>
      </c>
    </row>
    <row r="40" spans="1:11" ht="13.5" thickBot="1">
      <c r="A40" s="374" t="s">
        <v>182</v>
      </c>
      <c r="B40" s="375">
        <f>SUM(B10:B39)</f>
        <v>169003</v>
      </c>
      <c r="C40" s="376">
        <f>SUM(C10:C39)</f>
        <v>84463</v>
      </c>
      <c r="D40" s="377">
        <f t="shared" si="0"/>
        <v>49.977219339301669</v>
      </c>
      <c r="E40" s="386">
        <v>161245</v>
      </c>
      <c r="F40" s="376">
        <v>80427</v>
      </c>
      <c r="G40" s="377">
        <f t="shared" si="1"/>
        <v>49.878755930416446</v>
      </c>
      <c r="H40" s="378">
        <f>SUM(H10:H39)</f>
        <v>-7758</v>
      </c>
      <c r="I40" s="379">
        <f>SUM(I10:I39)</f>
        <v>-4036</v>
      </c>
      <c r="J40" s="380">
        <f t="shared" si="3"/>
        <v>95.409548942918178</v>
      </c>
      <c r="K40" s="381">
        <f t="shared" si="3"/>
        <v>95.221576311521019</v>
      </c>
    </row>
    <row r="41" spans="1:11">
      <c r="A41" s="382"/>
      <c r="B41" s="383"/>
      <c r="C41" s="383"/>
      <c r="D41" s="384"/>
      <c r="E41" s="383"/>
      <c r="F41" s="383"/>
      <c r="G41" s="384"/>
      <c r="H41" s="383"/>
      <c r="I41" s="383"/>
      <c r="J41" s="384"/>
      <c r="K41" s="384"/>
    </row>
    <row r="42" spans="1:11">
      <c r="A42" s="2" t="s">
        <v>216</v>
      </c>
      <c r="B42" s="2"/>
      <c r="C42" s="2"/>
      <c r="D42" s="2"/>
    </row>
    <row r="43" spans="1:11">
      <c r="G43" s="384"/>
    </row>
    <row r="44" spans="1:11">
      <c r="G44" s="384"/>
    </row>
  </sheetData>
  <mergeCells count="14">
    <mergeCell ref="E7:E9"/>
    <mergeCell ref="F7:F9"/>
    <mergeCell ref="G7:G9"/>
    <mergeCell ref="K8:K9"/>
    <mergeCell ref="A2:K2"/>
    <mergeCell ref="A3:K3"/>
    <mergeCell ref="H5:K5"/>
    <mergeCell ref="B6:D6"/>
    <mergeCell ref="E6:G6"/>
    <mergeCell ref="H6:H9"/>
    <mergeCell ref="I6:I9"/>
    <mergeCell ref="B7:B9"/>
    <mergeCell ref="C7:C9"/>
    <mergeCell ref="D7:D9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>
    <pageSetUpPr fitToPage="1"/>
  </sheetPr>
  <dimension ref="A1:K46"/>
  <sheetViews>
    <sheetView showGridLines="0" topLeftCell="A19" workbookViewId="0">
      <selection activeCell="N19" sqref="N19"/>
    </sheetView>
  </sheetViews>
  <sheetFormatPr defaultRowHeight="12.75"/>
  <cols>
    <col min="1" max="1" width="27.28515625" customWidth="1"/>
    <col min="2" max="11" width="10.7109375" customWidth="1"/>
  </cols>
  <sheetData>
    <row r="1" spans="1:11">
      <c r="K1" s="269" t="s">
        <v>217</v>
      </c>
    </row>
    <row r="2" spans="1:11">
      <c r="A2" s="754" t="s">
        <v>218</v>
      </c>
      <c r="B2" s="754"/>
      <c r="C2" s="754"/>
      <c r="D2" s="754"/>
      <c r="E2" s="754"/>
      <c r="F2" s="754"/>
      <c r="G2" s="754"/>
      <c r="H2" s="754"/>
      <c r="I2" s="754"/>
      <c r="J2" s="754"/>
      <c r="K2" s="754"/>
    </row>
    <row r="3" spans="1:11">
      <c r="A3" s="754" t="s">
        <v>256</v>
      </c>
      <c r="B3" s="754"/>
      <c r="C3" s="754"/>
      <c r="D3" s="754"/>
      <c r="E3" s="754"/>
      <c r="F3" s="754"/>
      <c r="G3" s="754"/>
      <c r="H3" s="754"/>
      <c r="I3" s="754"/>
      <c r="J3" s="754"/>
      <c r="K3" s="754"/>
    </row>
    <row r="4" spans="1:11" ht="9.75" customHeight="1" thickBot="1">
      <c r="A4" s="325"/>
      <c r="B4" s="325"/>
      <c r="C4" s="325"/>
      <c r="D4" s="325"/>
      <c r="E4" s="325"/>
      <c r="F4" s="325"/>
      <c r="G4" s="325"/>
      <c r="H4" s="326"/>
      <c r="I4" s="326"/>
      <c r="J4" s="327"/>
      <c r="K4" s="327"/>
    </row>
    <row r="5" spans="1:11" ht="13.5" thickBot="1">
      <c r="A5" s="328" t="s">
        <v>203</v>
      </c>
      <c r="B5" s="329" t="s">
        <v>219</v>
      </c>
      <c r="C5" s="330"/>
      <c r="D5" s="330"/>
      <c r="E5" s="330"/>
      <c r="F5" s="330"/>
      <c r="G5" s="331"/>
      <c r="H5" s="764" t="s">
        <v>295</v>
      </c>
      <c r="I5" s="764"/>
      <c r="J5" s="764"/>
      <c r="K5" s="765"/>
    </row>
    <row r="6" spans="1:11" ht="13.15" customHeight="1" thickBot="1">
      <c r="A6" s="332"/>
      <c r="B6" s="766" t="s">
        <v>264</v>
      </c>
      <c r="C6" s="767"/>
      <c r="D6" s="768"/>
      <c r="E6" s="578" t="s">
        <v>265</v>
      </c>
      <c r="F6" s="578"/>
      <c r="G6" s="579"/>
      <c r="H6" s="769" t="s">
        <v>220</v>
      </c>
      <c r="I6" s="777" t="s">
        <v>206</v>
      </c>
      <c r="J6" s="333" t="s">
        <v>207</v>
      </c>
      <c r="K6" s="334"/>
    </row>
    <row r="7" spans="1:11" ht="13.5" customHeight="1" thickBot="1">
      <c r="A7" s="335" t="s">
        <v>208</v>
      </c>
      <c r="B7" s="772" t="s">
        <v>220</v>
      </c>
      <c r="C7" s="759" t="s">
        <v>210</v>
      </c>
      <c r="D7" s="579" t="s">
        <v>211</v>
      </c>
      <c r="E7" s="772" t="s">
        <v>220</v>
      </c>
      <c r="F7" s="759" t="s">
        <v>210</v>
      </c>
      <c r="G7" s="579" t="s">
        <v>211</v>
      </c>
      <c r="H7" s="775"/>
      <c r="I7" s="778"/>
      <c r="J7" s="336" t="s">
        <v>296</v>
      </c>
      <c r="K7" s="337"/>
    </row>
    <row r="8" spans="1:11">
      <c r="A8" s="338"/>
      <c r="B8" s="773"/>
      <c r="C8" s="760"/>
      <c r="D8" s="762"/>
      <c r="E8" s="773"/>
      <c r="F8" s="760"/>
      <c r="G8" s="762"/>
      <c r="H8" s="775"/>
      <c r="I8" s="778"/>
      <c r="J8" s="339" t="s">
        <v>212</v>
      </c>
      <c r="K8" s="579" t="s">
        <v>76</v>
      </c>
    </row>
    <row r="9" spans="1:11" ht="11.25" customHeight="1" thickBot="1">
      <c r="A9" s="340"/>
      <c r="B9" s="774"/>
      <c r="C9" s="761"/>
      <c r="D9" s="763"/>
      <c r="E9" s="774"/>
      <c r="F9" s="761"/>
      <c r="G9" s="763"/>
      <c r="H9" s="776"/>
      <c r="I9" s="779"/>
      <c r="J9" s="341" t="s">
        <v>213</v>
      </c>
      <c r="K9" s="763"/>
    </row>
    <row r="10" spans="1:11" ht="13.5" thickBot="1">
      <c r="A10" s="385" t="s">
        <v>221</v>
      </c>
      <c r="B10" s="375">
        <v>1683</v>
      </c>
      <c r="C10" s="376">
        <v>960</v>
      </c>
      <c r="D10" s="377">
        <f t="shared" ref="D10:D45" si="0">C10/B10*100</f>
        <v>57.040998217468811</v>
      </c>
      <c r="E10" s="492">
        <v>1503</v>
      </c>
      <c r="F10" s="387">
        <v>885</v>
      </c>
      <c r="G10" s="496">
        <f t="shared" ref="G10:G45" si="1">F10/E10*100</f>
        <v>58.882235528942118</v>
      </c>
      <c r="H10" s="386">
        <f t="shared" ref="H10:I40" si="2">E10-B10</f>
        <v>-180</v>
      </c>
      <c r="I10" s="387">
        <f t="shared" si="2"/>
        <v>-75</v>
      </c>
      <c r="J10" s="388">
        <f t="shared" ref="J10:K44" si="3">E10/B10*100</f>
        <v>89.304812834224606</v>
      </c>
      <c r="K10" s="377">
        <f t="shared" si="3"/>
        <v>92.1875</v>
      </c>
    </row>
    <row r="11" spans="1:11">
      <c r="A11" s="389" t="s">
        <v>14</v>
      </c>
      <c r="B11" s="390">
        <v>286</v>
      </c>
      <c r="C11" s="391">
        <v>149</v>
      </c>
      <c r="D11" s="392">
        <f t="shared" si="0"/>
        <v>52.097902097902093</v>
      </c>
      <c r="E11" s="493">
        <v>250</v>
      </c>
      <c r="F11" s="391">
        <v>151</v>
      </c>
      <c r="G11" s="363">
        <f t="shared" si="1"/>
        <v>60.4</v>
      </c>
      <c r="H11" s="393">
        <f t="shared" si="2"/>
        <v>-36</v>
      </c>
      <c r="I11" s="394">
        <f t="shared" si="2"/>
        <v>2</v>
      </c>
      <c r="J11" s="395">
        <f t="shared" si="3"/>
        <v>87.412587412587413</v>
      </c>
      <c r="K11" s="392">
        <f t="shared" si="3"/>
        <v>101.34228187919463</v>
      </c>
    </row>
    <row r="12" spans="1:11">
      <c r="A12" s="348" t="s">
        <v>17</v>
      </c>
      <c r="B12" s="352">
        <v>204</v>
      </c>
      <c r="C12" s="350">
        <v>114</v>
      </c>
      <c r="D12" s="396">
        <f t="shared" si="0"/>
        <v>55.882352941176471</v>
      </c>
      <c r="E12" s="349">
        <v>179</v>
      </c>
      <c r="F12" s="350">
        <v>110</v>
      </c>
      <c r="G12" s="351">
        <f t="shared" si="1"/>
        <v>61.452513966480446</v>
      </c>
      <c r="H12" s="397">
        <f t="shared" si="2"/>
        <v>-25</v>
      </c>
      <c r="I12" s="398">
        <f t="shared" si="2"/>
        <v>-4</v>
      </c>
      <c r="J12" s="354">
        <f t="shared" si="3"/>
        <v>87.745098039215691</v>
      </c>
      <c r="K12" s="396">
        <f t="shared" si="3"/>
        <v>96.491228070175438</v>
      </c>
    </row>
    <row r="13" spans="1:11">
      <c r="A13" s="355" t="s">
        <v>2</v>
      </c>
      <c r="B13" s="352">
        <v>112</v>
      </c>
      <c r="C13" s="350">
        <v>61</v>
      </c>
      <c r="D13" s="396">
        <f t="shared" si="0"/>
        <v>54.464285714285708</v>
      </c>
      <c r="E13" s="349">
        <v>80</v>
      </c>
      <c r="F13" s="350">
        <v>40</v>
      </c>
      <c r="G13" s="351">
        <f t="shared" si="1"/>
        <v>50</v>
      </c>
      <c r="H13" s="397">
        <f t="shared" si="2"/>
        <v>-32</v>
      </c>
      <c r="I13" s="398">
        <f t="shared" si="2"/>
        <v>-21</v>
      </c>
      <c r="J13" s="354">
        <f t="shared" si="3"/>
        <v>71.428571428571431</v>
      </c>
      <c r="K13" s="396">
        <f t="shared" si="3"/>
        <v>65.573770491803273</v>
      </c>
    </row>
    <row r="14" spans="1:11">
      <c r="A14" s="355" t="s">
        <v>18</v>
      </c>
      <c r="B14" s="352">
        <v>115</v>
      </c>
      <c r="C14" s="350">
        <v>70</v>
      </c>
      <c r="D14" s="396">
        <f t="shared" si="0"/>
        <v>60.869565217391312</v>
      </c>
      <c r="E14" s="349">
        <v>99</v>
      </c>
      <c r="F14" s="350">
        <v>61</v>
      </c>
      <c r="G14" s="351">
        <f t="shared" si="1"/>
        <v>61.616161616161612</v>
      </c>
      <c r="H14" s="397">
        <f t="shared" si="2"/>
        <v>-16</v>
      </c>
      <c r="I14" s="398">
        <f t="shared" si="2"/>
        <v>-9</v>
      </c>
      <c r="J14" s="354">
        <f t="shared" si="3"/>
        <v>86.08695652173914</v>
      </c>
      <c r="K14" s="396">
        <f t="shared" si="3"/>
        <v>87.142857142857139</v>
      </c>
    </row>
    <row r="15" spans="1:11">
      <c r="A15" s="348" t="s">
        <v>19</v>
      </c>
      <c r="B15" s="359">
        <v>151</v>
      </c>
      <c r="C15" s="357">
        <v>87</v>
      </c>
      <c r="D15" s="399">
        <f t="shared" si="0"/>
        <v>57.615894039735096</v>
      </c>
      <c r="E15" s="356">
        <v>137</v>
      </c>
      <c r="F15" s="350">
        <v>82</v>
      </c>
      <c r="G15" s="358">
        <f t="shared" si="1"/>
        <v>59.854014598540154</v>
      </c>
      <c r="H15" s="400">
        <f t="shared" si="2"/>
        <v>-14</v>
      </c>
      <c r="I15" s="401">
        <f t="shared" si="2"/>
        <v>-5</v>
      </c>
      <c r="J15" s="361">
        <f t="shared" si="3"/>
        <v>90.728476821192046</v>
      </c>
      <c r="K15" s="399">
        <f t="shared" si="3"/>
        <v>94.252873563218387</v>
      </c>
    </row>
    <row r="16" spans="1:11">
      <c r="A16" s="348" t="s">
        <v>22</v>
      </c>
      <c r="B16" s="359">
        <v>173</v>
      </c>
      <c r="C16" s="357">
        <v>98</v>
      </c>
      <c r="D16" s="399">
        <f t="shared" si="0"/>
        <v>56.647398843930638</v>
      </c>
      <c r="E16" s="356">
        <v>169</v>
      </c>
      <c r="F16" s="350">
        <v>100</v>
      </c>
      <c r="G16" s="358">
        <f t="shared" si="1"/>
        <v>59.171597633136095</v>
      </c>
      <c r="H16" s="400">
        <f t="shared" si="2"/>
        <v>-4</v>
      </c>
      <c r="I16" s="401">
        <f t="shared" si="2"/>
        <v>2</v>
      </c>
      <c r="J16" s="361">
        <f t="shared" si="3"/>
        <v>97.687861271676297</v>
      </c>
      <c r="K16" s="399">
        <f t="shared" si="3"/>
        <v>102.04081632653062</v>
      </c>
    </row>
    <row r="17" spans="1:11">
      <c r="A17" s="348" t="s">
        <v>23</v>
      </c>
      <c r="B17" s="352">
        <v>189</v>
      </c>
      <c r="C17" s="350">
        <v>105</v>
      </c>
      <c r="D17" s="396">
        <f t="shared" si="0"/>
        <v>55.555555555555557</v>
      </c>
      <c r="E17" s="349">
        <v>179</v>
      </c>
      <c r="F17" s="350">
        <v>98</v>
      </c>
      <c r="G17" s="351">
        <f t="shared" si="1"/>
        <v>54.748603351955303</v>
      </c>
      <c r="H17" s="397">
        <f t="shared" si="2"/>
        <v>-10</v>
      </c>
      <c r="I17" s="398">
        <f t="shared" si="2"/>
        <v>-7</v>
      </c>
      <c r="J17" s="354">
        <f t="shared" si="3"/>
        <v>94.708994708994709</v>
      </c>
      <c r="K17" s="396">
        <f t="shared" si="3"/>
        <v>93.333333333333329</v>
      </c>
    </row>
    <row r="18" spans="1:11">
      <c r="A18" s="348" t="s">
        <v>13</v>
      </c>
      <c r="B18" s="352">
        <v>241</v>
      </c>
      <c r="C18" s="350">
        <v>155</v>
      </c>
      <c r="D18" s="396">
        <f t="shared" si="0"/>
        <v>64.315352697095435</v>
      </c>
      <c r="E18" s="349">
        <v>217</v>
      </c>
      <c r="F18" s="350">
        <v>138</v>
      </c>
      <c r="G18" s="351">
        <f t="shared" si="1"/>
        <v>63.594470046082954</v>
      </c>
      <c r="H18" s="397">
        <f t="shared" si="2"/>
        <v>-24</v>
      </c>
      <c r="I18" s="398">
        <f t="shared" si="2"/>
        <v>-17</v>
      </c>
      <c r="J18" s="354">
        <f t="shared" si="3"/>
        <v>90.041493775933617</v>
      </c>
      <c r="K18" s="396">
        <f t="shared" si="3"/>
        <v>89.032258064516128</v>
      </c>
    </row>
    <row r="19" spans="1:11" ht="13.5" thickBot="1">
      <c r="A19" s="402" t="s">
        <v>28</v>
      </c>
      <c r="B19" s="367">
        <v>212</v>
      </c>
      <c r="C19" s="366">
        <v>121</v>
      </c>
      <c r="D19" s="403">
        <f t="shared" si="0"/>
        <v>57.075471698113212</v>
      </c>
      <c r="E19" s="365">
        <v>193</v>
      </c>
      <c r="F19" s="350">
        <v>105</v>
      </c>
      <c r="G19" s="497">
        <f t="shared" si="1"/>
        <v>54.404145077720209</v>
      </c>
      <c r="H19" s="404">
        <f t="shared" si="2"/>
        <v>-19</v>
      </c>
      <c r="I19" s="405">
        <f t="shared" si="2"/>
        <v>-16</v>
      </c>
      <c r="J19" s="406">
        <f t="shared" si="3"/>
        <v>91.037735849056602</v>
      </c>
      <c r="K19" s="403">
        <f t="shared" si="3"/>
        <v>86.776859504132233</v>
      </c>
    </row>
    <row r="20" spans="1:11" ht="13.5" thickBot="1">
      <c r="A20" s="407" t="s">
        <v>40</v>
      </c>
      <c r="B20" s="375">
        <v>1621</v>
      </c>
      <c r="C20" s="376">
        <v>943</v>
      </c>
      <c r="D20" s="377">
        <f t="shared" si="0"/>
        <v>58.173966687230106</v>
      </c>
      <c r="E20" s="492">
        <v>1625</v>
      </c>
      <c r="F20" s="376">
        <v>1025</v>
      </c>
      <c r="G20" s="496">
        <f t="shared" si="1"/>
        <v>63.076923076923073</v>
      </c>
      <c r="H20" s="386">
        <f t="shared" si="2"/>
        <v>4</v>
      </c>
      <c r="I20" s="387">
        <f t="shared" si="2"/>
        <v>82</v>
      </c>
      <c r="J20" s="388">
        <f t="shared" si="3"/>
        <v>100.24676125848242</v>
      </c>
      <c r="K20" s="377">
        <f t="shared" si="3"/>
        <v>108.69565217391303</v>
      </c>
    </row>
    <row r="21" spans="1:11">
      <c r="A21" s="389" t="s">
        <v>1</v>
      </c>
      <c r="B21" s="390">
        <v>369</v>
      </c>
      <c r="C21" s="391">
        <v>216</v>
      </c>
      <c r="D21" s="392">
        <f t="shared" si="0"/>
        <v>58.536585365853654</v>
      </c>
      <c r="E21" s="493">
        <v>370</v>
      </c>
      <c r="F21" s="350">
        <v>221</v>
      </c>
      <c r="G21" s="363">
        <f t="shared" si="1"/>
        <v>59.729729729729733</v>
      </c>
      <c r="H21" s="393">
        <f t="shared" si="2"/>
        <v>1</v>
      </c>
      <c r="I21" s="394">
        <f t="shared" si="2"/>
        <v>5</v>
      </c>
      <c r="J21" s="395">
        <f t="shared" si="3"/>
        <v>100.27100271002709</v>
      </c>
      <c r="K21" s="392">
        <f t="shared" si="3"/>
        <v>102.31481481481481</v>
      </c>
    </row>
    <row r="22" spans="1:11">
      <c r="A22" s="348" t="s">
        <v>16</v>
      </c>
      <c r="B22" s="352">
        <v>215</v>
      </c>
      <c r="C22" s="350">
        <v>132</v>
      </c>
      <c r="D22" s="396">
        <f t="shared" si="0"/>
        <v>61.395348837209305</v>
      </c>
      <c r="E22" s="349">
        <v>200</v>
      </c>
      <c r="F22" s="350">
        <v>136</v>
      </c>
      <c r="G22" s="351">
        <f t="shared" si="1"/>
        <v>68</v>
      </c>
      <c r="H22" s="397">
        <f t="shared" si="2"/>
        <v>-15</v>
      </c>
      <c r="I22" s="398">
        <f t="shared" si="2"/>
        <v>4</v>
      </c>
      <c r="J22" s="354">
        <f t="shared" si="3"/>
        <v>93.023255813953483</v>
      </c>
      <c r="K22" s="396">
        <f t="shared" si="3"/>
        <v>103.03030303030303</v>
      </c>
    </row>
    <row r="23" spans="1:11">
      <c r="A23" s="355" t="s">
        <v>3</v>
      </c>
      <c r="B23" s="352">
        <v>218</v>
      </c>
      <c r="C23" s="350">
        <v>109</v>
      </c>
      <c r="D23" s="396">
        <f t="shared" si="0"/>
        <v>50</v>
      </c>
      <c r="E23" s="349">
        <v>228</v>
      </c>
      <c r="F23" s="350">
        <v>151</v>
      </c>
      <c r="G23" s="351">
        <f t="shared" si="1"/>
        <v>66.228070175438589</v>
      </c>
      <c r="H23" s="397">
        <f t="shared" si="2"/>
        <v>10</v>
      </c>
      <c r="I23" s="398">
        <f t="shared" si="2"/>
        <v>42</v>
      </c>
      <c r="J23" s="354">
        <f t="shared" si="3"/>
        <v>104.58715596330275</v>
      </c>
      <c r="K23" s="396">
        <f t="shared" si="3"/>
        <v>138.53211009174311</v>
      </c>
    </row>
    <row r="24" spans="1:11">
      <c r="A24" s="355" t="s">
        <v>21</v>
      </c>
      <c r="B24" s="352">
        <v>183</v>
      </c>
      <c r="C24" s="350">
        <v>104</v>
      </c>
      <c r="D24" s="396">
        <f t="shared" si="0"/>
        <v>56.830601092896174</v>
      </c>
      <c r="E24" s="349">
        <v>190</v>
      </c>
      <c r="F24" s="350">
        <v>108</v>
      </c>
      <c r="G24" s="351">
        <f t="shared" si="1"/>
        <v>56.84210526315789</v>
      </c>
      <c r="H24" s="397">
        <f t="shared" si="2"/>
        <v>7</v>
      </c>
      <c r="I24" s="398">
        <f t="shared" si="2"/>
        <v>4</v>
      </c>
      <c r="J24" s="354">
        <f t="shared" si="3"/>
        <v>103.82513661202186</v>
      </c>
      <c r="K24" s="396">
        <f t="shared" si="3"/>
        <v>103.84615384615385</v>
      </c>
    </row>
    <row r="25" spans="1:11">
      <c r="A25" s="348" t="s">
        <v>4</v>
      </c>
      <c r="B25" s="352">
        <v>330</v>
      </c>
      <c r="C25" s="350">
        <v>199</v>
      </c>
      <c r="D25" s="396">
        <f t="shared" si="0"/>
        <v>60.303030303030305</v>
      </c>
      <c r="E25" s="349">
        <v>382</v>
      </c>
      <c r="F25" s="350">
        <v>240</v>
      </c>
      <c r="G25" s="351">
        <f t="shared" si="1"/>
        <v>62.827225130890049</v>
      </c>
      <c r="H25" s="397">
        <f t="shared" si="2"/>
        <v>52</v>
      </c>
      <c r="I25" s="398">
        <f t="shared" si="2"/>
        <v>41</v>
      </c>
      <c r="J25" s="354">
        <f t="shared" si="3"/>
        <v>115.75757575757575</v>
      </c>
      <c r="K25" s="396">
        <f t="shared" si="3"/>
        <v>120.60301507537687</v>
      </c>
    </row>
    <row r="26" spans="1:11" ht="13.5" thickBot="1">
      <c r="A26" s="402" t="s">
        <v>7</v>
      </c>
      <c r="B26" s="408">
        <v>306</v>
      </c>
      <c r="C26" s="409">
        <v>183</v>
      </c>
      <c r="D26" s="410">
        <f t="shared" si="0"/>
        <v>59.803921568627452</v>
      </c>
      <c r="E26" s="494">
        <v>255</v>
      </c>
      <c r="F26" s="350">
        <v>169</v>
      </c>
      <c r="G26" s="370">
        <f t="shared" si="1"/>
        <v>66.274509803921561</v>
      </c>
      <c r="H26" s="411">
        <f t="shared" si="2"/>
        <v>-51</v>
      </c>
      <c r="I26" s="412">
        <f t="shared" si="2"/>
        <v>-14</v>
      </c>
      <c r="J26" s="413">
        <f t="shared" si="3"/>
        <v>83.333333333333343</v>
      </c>
      <c r="K26" s="410">
        <f t="shared" si="3"/>
        <v>92.349726775956285</v>
      </c>
    </row>
    <row r="27" spans="1:11" ht="13.5" thickBot="1">
      <c r="A27" s="414" t="s">
        <v>222</v>
      </c>
      <c r="B27" s="375">
        <v>1961</v>
      </c>
      <c r="C27" s="376">
        <v>1100</v>
      </c>
      <c r="D27" s="377">
        <f t="shared" si="0"/>
        <v>56.093829678735339</v>
      </c>
      <c r="E27" s="492">
        <v>1887</v>
      </c>
      <c r="F27" s="376">
        <v>1126</v>
      </c>
      <c r="G27" s="496">
        <f t="shared" si="1"/>
        <v>59.671436142024383</v>
      </c>
      <c r="H27" s="386">
        <f t="shared" si="2"/>
        <v>-74</v>
      </c>
      <c r="I27" s="387">
        <f t="shared" si="2"/>
        <v>26</v>
      </c>
      <c r="J27" s="388">
        <f t="shared" si="3"/>
        <v>96.226415094339629</v>
      </c>
      <c r="K27" s="377">
        <f t="shared" si="3"/>
        <v>102.36363636363637</v>
      </c>
    </row>
    <row r="28" spans="1:11">
      <c r="A28" s="389" t="s">
        <v>15</v>
      </c>
      <c r="B28" s="390">
        <v>299</v>
      </c>
      <c r="C28" s="391">
        <v>172</v>
      </c>
      <c r="D28" s="392">
        <f t="shared" si="0"/>
        <v>57.525083612040127</v>
      </c>
      <c r="E28" s="493">
        <v>280</v>
      </c>
      <c r="F28" s="350">
        <v>180</v>
      </c>
      <c r="G28" s="363">
        <f t="shared" si="1"/>
        <v>64.285714285714292</v>
      </c>
      <c r="H28" s="393">
        <f t="shared" si="2"/>
        <v>-19</v>
      </c>
      <c r="I28" s="394">
        <f t="shared" si="2"/>
        <v>8</v>
      </c>
      <c r="J28" s="395">
        <f t="shared" si="3"/>
        <v>93.645484949832777</v>
      </c>
      <c r="K28" s="392">
        <f t="shared" si="3"/>
        <v>104.65116279069768</v>
      </c>
    </row>
    <row r="29" spans="1:11">
      <c r="A29" s="348" t="s">
        <v>20</v>
      </c>
      <c r="B29" s="352">
        <v>544</v>
      </c>
      <c r="C29" s="350">
        <v>301</v>
      </c>
      <c r="D29" s="396">
        <f t="shared" si="0"/>
        <v>55.330882352941181</v>
      </c>
      <c r="E29" s="349">
        <v>548</v>
      </c>
      <c r="F29" s="350">
        <v>315</v>
      </c>
      <c r="G29" s="351">
        <f t="shared" si="1"/>
        <v>57.481751824817515</v>
      </c>
      <c r="H29" s="397">
        <f t="shared" si="2"/>
        <v>4</v>
      </c>
      <c r="I29" s="398">
        <f t="shared" si="2"/>
        <v>14</v>
      </c>
      <c r="J29" s="354">
        <f t="shared" si="3"/>
        <v>100.73529411764706</v>
      </c>
      <c r="K29" s="396">
        <f t="shared" si="3"/>
        <v>104.65116279069768</v>
      </c>
    </row>
    <row r="30" spans="1:11">
      <c r="A30" s="348" t="s">
        <v>26</v>
      </c>
      <c r="B30" s="352">
        <v>426</v>
      </c>
      <c r="C30" s="350">
        <v>232</v>
      </c>
      <c r="D30" s="396">
        <f t="shared" si="0"/>
        <v>54.460093896713616</v>
      </c>
      <c r="E30" s="349">
        <v>388</v>
      </c>
      <c r="F30" s="350">
        <v>232</v>
      </c>
      <c r="G30" s="351">
        <f t="shared" si="1"/>
        <v>59.793814432989691</v>
      </c>
      <c r="H30" s="397">
        <f t="shared" si="2"/>
        <v>-38</v>
      </c>
      <c r="I30" s="398">
        <f t="shared" si="2"/>
        <v>0</v>
      </c>
      <c r="J30" s="354">
        <f t="shared" si="3"/>
        <v>91.079812206572768</v>
      </c>
      <c r="K30" s="396">
        <f t="shared" si="3"/>
        <v>100</v>
      </c>
    </row>
    <row r="31" spans="1:11">
      <c r="A31" s="348" t="s">
        <v>233</v>
      </c>
      <c r="B31" s="352">
        <v>200</v>
      </c>
      <c r="C31" s="350">
        <v>116</v>
      </c>
      <c r="D31" s="396">
        <f t="shared" si="0"/>
        <v>57.999999999999993</v>
      </c>
      <c r="E31" s="349">
        <v>159</v>
      </c>
      <c r="F31" s="350">
        <v>95</v>
      </c>
      <c r="G31" s="351">
        <f t="shared" si="1"/>
        <v>59.74842767295597</v>
      </c>
      <c r="H31" s="397">
        <f>E31-B31</f>
        <v>-41</v>
      </c>
      <c r="I31" s="398">
        <f>F31-C31</f>
        <v>-21</v>
      </c>
      <c r="J31" s="354">
        <f>E31/B31*100</f>
        <v>79.5</v>
      </c>
      <c r="K31" s="396">
        <f>F31/C31*100</f>
        <v>81.896551724137936</v>
      </c>
    </row>
    <row r="32" spans="1:11">
      <c r="A32" s="355" t="s">
        <v>234</v>
      </c>
      <c r="B32" s="352">
        <v>232</v>
      </c>
      <c r="C32" s="350">
        <v>145</v>
      </c>
      <c r="D32" s="396">
        <f t="shared" si="0"/>
        <v>62.5</v>
      </c>
      <c r="E32" s="349">
        <v>243</v>
      </c>
      <c r="F32" s="350">
        <v>146</v>
      </c>
      <c r="G32" s="351">
        <f t="shared" si="1"/>
        <v>60.082304526748977</v>
      </c>
      <c r="H32" s="397">
        <f t="shared" si="2"/>
        <v>11</v>
      </c>
      <c r="I32" s="398">
        <f t="shared" si="2"/>
        <v>1</v>
      </c>
      <c r="J32" s="354">
        <f t="shared" si="3"/>
        <v>104.74137931034481</v>
      </c>
      <c r="K32" s="396">
        <f t="shared" si="3"/>
        <v>100.68965517241379</v>
      </c>
    </row>
    <row r="33" spans="1:11" ht="13.5" thickBot="1">
      <c r="A33" s="402" t="s">
        <v>27</v>
      </c>
      <c r="B33" s="367">
        <v>260</v>
      </c>
      <c r="C33" s="366">
        <v>134</v>
      </c>
      <c r="D33" s="403">
        <f t="shared" si="0"/>
        <v>51.538461538461533</v>
      </c>
      <c r="E33" s="365">
        <v>269</v>
      </c>
      <c r="F33" s="350">
        <v>158</v>
      </c>
      <c r="G33" s="497">
        <f t="shared" si="1"/>
        <v>58.736059479553901</v>
      </c>
      <c r="H33" s="404">
        <f t="shared" si="2"/>
        <v>9</v>
      </c>
      <c r="I33" s="405">
        <f t="shared" si="2"/>
        <v>24</v>
      </c>
      <c r="J33" s="406">
        <f t="shared" si="3"/>
        <v>103.46153846153847</v>
      </c>
      <c r="K33" s="403">
        <f t="shared" si="3"/>
        <v>117.91044776119404</v>
      </c>
    </row>
    <row r="34" spans="1:11" ht="13.5" thickBot="1">
      <c r="A34" s="415" t="s">
        <v>223</v>
      </c>
      <c r="B34" s="375">
        <v>1705</v>
      </c>
      <c r="C34" s="376">
        <v>1009</v>
      </c>
      <c r="D34" s="377">
        <f t="shared" si="0"/>
        <v>59.178885630498534</v>
      </c>
      <c r="E34" s="492">
        <v>1508</v>
      </c>
      <c r="F34" s="376">
        <v>870</v>
      </c>
      <c r="G34" s="496">
        <f t="shared" si="1"/>
        <v>57.692307692307686</v>
      </c>
      <c r="H34" s="386">
        <f t="shared" si="2"/>
        <v>-197</v>
      </c>
      <c r="I34" s="387">
        <f t="shared" si="2"/>
        <v>-139</v>
      </c>
      <c r="J34" s="388">
        <f t="shared" si="3"/>
        <v>88.445747800586503</v>
      </c>
      <c r="K34" s="377">
        <f t="shared" si="3"/>
        <v>86.223984142715565</v>
      </c>
    </row>
    <row r="35" spans="1:11">
      <c r="A35" s="389" t="s">
        <v>5</v>
      </c>
      <c r="B35" s="416">
        <v>187</v>
      </c>
      <c r="C35" s="417">
        <v>105</v>
      </c>
      <c r="D35" s="418">
        <f t="shared" si="0"/>
        <v>56.149732620320862</v>
      </c>
      <c r="E35" s="481">
        <v>164</v>
      </c>
      <c r="F35" s="350">
        <v>97</v>
      </c>
      <c r="G35" s="498">
        <f t="shared" si="1"/>
        <v>59.146341463414629</v>
      </c>
      <c r="H35" s="419">
        <f t="shared" si="2"/>
        <v>-23</v>
      </c>
      <c r="I35" s="420">
        <f t="shared" si="2"/>
        <v>-8</v>
      </c>
      <c r="J35" s="421">
        <f t="shared" si="3"/>
        <v>87.700534759358277</v>
      </c>
      <c r="K35" s="418">
        <f t="shared" si="3"/>
        <v>92.38095238095238</v>
      </c>
    </row>
    <row r="36" spans="1:11">
      <c r="A36" s="348" t="s">
        <v>24</v>
      </c>
      <c r="B36" s="359">
        <v>370</v>
      </c>
      <c r="C36" s="350">
        <v>233</v>
      </c>
      <c r="D36" s="399">
        <f t="shared" si="0"/>
        <v>62.972972972972975</v>
      </c>
      <c r="E36" s="356">
        <v>306</v>
      </c>
      <c r="F36" s="350">
        <v>174</v>
      </c>
      <c r="G36" s="358">
        <f t="shared" si="1"/>
        <v>56.862745098039213</v>
      </c>
      <c r="H36" s="400">
        <f t="shared" si="2"/>
        <v>-64</v>
      </c>
      <c r="I36" s="401">
        <f t="shared" si="2"/>
        <v>-59</v>
      </c>
      <c r="J36" s="361">
        <f t="shared" si="3"/>
        <v>82.702702702702709</v>
      </c>
      <c r="K36" s="399">
        <f t="shared" si="3"/>
        <v>74.678111587982826</v>
      </c>
    </row>
    <row r="37" spans="1:11">
      <c r="A37" s="348" t="s">
        <v>6</v>
      </c>
      <c r="B37" s="352">
        <v>163</v>
      </c>
      <c r="C37" s="350">
        <v>80</v>
      </c>
      <c r="D37" s="396">
        <f t="shared" si="0"/>
        <v>49.079754601226995</v>
      </c>
      <c r="E37" s="349">
        <v>156</v>
      </c>
      <c r="F37" s="350">
        <v>83</v>
      </c>
      <c r="G37" s="351">
        <f t="shared" si="1"/>
        <v>53.205128205128204</v>
      </c>
      <c r="H37" s="397">
        <f t="shared" si="2"/>
        <v>-7</v>
      </c>
      <c r="I37" s="398">
        <f t="shared" si="2"/>
        <v>3</v>
      </c>
      <c r="J37" s="354">
        <f t="shared" si="3"/>
        <v>95.705521472392647</v>
      </c>
      <c r="K37" s="396">
        <f t="shared" si="3"/>
        <v>103.75000000000001</v>
      </c>
    </row>
    <row r="38" spans="1:11">
      <c r="A38" s="348" t="s">
        <v>25</v>
      </c>
      <c r="B38" s="352">
        <v>179</v>
      </c>
      <c r="C38" s="350">
        <v>105</v>
      </c>
      <c r="D38" s="396">
        <f t="shared" si="0"/>
        <v>58.659217877094974</v>
      </c>
      <c r="E38" s="349">
        <v>152</v>
      </c>
      <c r="F38" s="350">
        <v>95</v>
      </c>
      <c r="G38" s="351">
        <f t="shared" si="1"/>
        <v>62.5</v>
      </c>
      <c r="H38" s="397">
        <f t="shared" si="2"/>
        <v>-27</v>
      </c>
      <c r="I38" s="398">
        <f t="shared" si="2"/>
        <v>-10</v>
      </c>
      <c r="J38" s="354">
        <f t="shared" si="3"/>
        <v>84.916201117318437</v>
      </c>
      <c r="K38" s="396">
        <f t="shared" si="3"/>
        <v>90.476190476190482</v>
      </c>
    </row>
    <row r="39" spans="1:11">
      <c r="A39" s="348" t="s">
        <v>8</v>
      </c>
      <c r="B39" s="352">
        <v>130</v>
      </c>
      <c r="C39" s="350">
        <v>75</v>
      </c>
      <c r="D39" s="396">
        <f t="shared" si="0"/>
        <v>57.692307692307686</v>
      </c>
      <c r="E39" s="349">
        <v>126</v>
      </c>
      <c r="F39" s="350">
        <v>72</v>
      </c>
      <c r="G39" s="351">
        <f t="shared" si="1"/>
        <v>57.142857142857139</v>
      </c>
      <c r="H39" s="397">
        <f t="shared" si="2"/>
        <v>-4</v>
      </c>
      <c r="I39" s="398">
        <f t="shared" si="2"/>
        <v>-3</v>
      </c>
      <c r="J39" s="354">
        <f t="shared" si="3"/>
        <v>96.92307692307692</v>
      </c>
      <c r="K39" s="396">
        <f t="shared" si="3"/>
        <v>96</v>
      </c>
    </row>
    <row r="40" spans="1:11">
      <c r="A40" s="348" t="s">
        <v>9</v>
      </c>
      <c r="B40" s="352">
        <v>305</v>
      </c>
      <c r="C40" s="350">
        <v>186</v>
      </c>
      <c r="D40" s="396">
        <f t="shared" si="0"/>
        <v>60.983606557377044</v>
      </c>
      <c r="E40" s="349">
        <v>261</v>
      </c>
      <c r="F40" s="350">
        <v>166</v>
      </c>
      <c r="G40" s="351">
        <f t="shared" si="1"/>
        <v>63.601532567049816</v>
      </c>
      <c r="H40" s="397">
        <f t="shared" si="2"/>
        <v>-44</v>
      </c>
      <c r="I40" s="398">
        <f t="shared" si="2"/>
        <v>-20</v>
      </c>
      <c r="J40" s="354">
        <f t="shared" si="3"/>
        <v>85.573770491803288</v>
      </c>
      <c r="K40" s="396">
        <f t="shared" si="3"/>
        <v>89.247311827956992</v>
      </c>
    </row>
    <row r="41" spans="1:11">
      <c r="A41" s="348" t="s">
        <v>10</v>
      </c>
      <c r="B41" s="352">
        <v>205</v>
      </c>
      <c r="C41" s="350">
        <v>117</v>
      </c>
      <c r="D41" s="396">
        <f t="shared" si="0"/>
        <v>57.073170731707314</v>
      </c>
      <c r="E41" s="349">
        <v>209</v>
      </c>
      <c r="F41" s="350">
        <v>104</v>
      </c>
      <c r="G41" s="351">
        <f t="shared" si="1"/>
        <v>49.760765550239235</v>
      </c>
      <c r="H41" s="397">
        <f t="shared" ref="H41:I44" si="4">E41-B41</f>
        <v>4</v>
      </c>
      <c r="I41" s="398">
        <f t="shared" si="4"/>
        <v>-13</v>
      </c>
      <c r="J41" s="354">
        <f t="shared" si="3"/>
        <v>101.95121951219512</v>
      </c>
      <c r="K41" s="396">
        <f t="shared" si="3"/>
        <v>88.888888888888886</v>
      </c>
    </row>
    <row r="42" spans="1:11" ht="13.5" thickBot="1">
      <c r="A42" s="364" t="s">
        <v>12</v>
      </c>
      <c r="B42" s="408">
        <v>166</v>
      </c>
      <c r="C42" s="409">
        <v>108</v>
      </c>
      <c r="D42" s="410">
        <f t="shared" si="0"/>
        <v>65.060240963855421</v>
      </c>
      <c r="E42" s="494">
        <v>134</v>
      </c>
      <c r="F42" s="350">
        <v>79</v>
      </c>
      <c r="G42" s="370">
        <f t="shared" si="1"/>
        <v>58.955223880597018</v>
      </c>
      <c r="H42" s="411">
        <f t="shared" si="4"/>
        <v>-32</v>
      </c>
      <c r="I42" s="412">
        <f t="shared" si="4"/>
        <v>-29</v>
      </c>
      <c r="J42" s="413">
        <f t="shared" si="3"/>
        <v>80.722891566265062</v>
      </c>
      <c r="K42" s="410">
        <f t="shared" si="3"/>
        <v>73.148148148148152</v>
      </c>
    </row>
    <row r="43" spans="1:11" ht="13.5" thickBot="1">
      <c r="A43" s="415" t="s">
        <v>224</v>
      </c>
      <c r="B43" s="375">
        <v>843</v>
      </c>
      <c r="C43" s="376">
        <v>530</v>
      </c>
      <c r="D43" s="377">
        <f t="shared" si="0"/>
        <v>62.870699881376034</v>
      </c>
      <c r="E43" s="492">
        <v>719</v>
      </c>
      <c r="F43" s="376">
        <v>451</v>
      </c>
      <c r="G43" s="496">
        <f t="shared" si="1"/>
        <v>62.7260083449235</v>
      </c>
      <c r="H43" s="386">
        <f t="shared" si="4"/>
        <v>-124</v>
      </c>
      <c r="I43" s="387">
        <f t="shared" si="4"/>
        <v>-79</v>
      </c>
      <c r="J43" s="388">
        <f t="shared" si="3"/>
        <v>85.290628706998817</v>
      </c>
      <c r="K43" s="377">
        <f t="shared" si="3"/>
        <v>85.094339622641513</v>
      </c>
    </row>
    <row r="44" spans="1:11" ht="13.5" thickBot="1">
      <c r="A44" s="422" t="s">
        <v>11</v>
      </c>
      <c r="B44" s="335">
        <v>843</v>
      </c>
      <c r="C44" s="500">
        <v>530</v>
      </c>
      <c r="D44" s="423">
        <f t="shared" si="0"/>
        <v>62.870699881376034</v>
      </c>
      <c r="E44" s="335">
        <v>719</v>
      </c>
      <c r="F44" s="500">
        <v>451</v>
      </c>
      <c r="G44" s="362">
        <f t="shared" si="1"/>
        <v>62.7260083449235</v>
      </c>
      <c r="H44" s="424">
        <f>F44-C44</f>
        <v>-79</v>
      </c>
      <c r="I44" s="425">
        <f t="shared" si="4"/>
        <v>-79</v>
      </c>
      <c r="J44" s="347">
        <f t="shared" si="3"/>
        <v>85.290628706998817</v>
      </c>
      <c r="K44" s="423">
        <f t="shared" si="3"/>
        <v>85.094339622641513</v>
      </c>
    </row>
    <row r="45" spans="1:11" ht="13.5" thickBot="1">
      <c r="A45" s="426" t="s">
        <v>169</v>
      </c>
      <c r="B45" s="495">
        <v>7813</v>
      </c>
      <c r="C45" s="518">
        <v>4542</v>
      </c>
      <c r="D45" s="427">
        <f t="shared" si="0"/>
        <v>58.133879431716373</v>
      </c>
      <c r="E45" s="495">
        <v>7242</v>
      </c>
      <c r="F45" s="376">
        <v>4357</v>
      </c>
      <c r="G45" s="499">
        <f t="shared" si="1"/>
        <v>60.162938414802539</v>
      </c>
      <c r="H45" s="428">
        <f>H43+H34+H27+H20+H10</f>
        <v>-571</v>
      </c>
      <c r="I45" s="429">
        <f>I43+I34+I27+I20+I10</f>
        <v>-185</v>
      </c>
      <c r="J45" s="430">
        <f>E45/B45*100</f>
        <v>92.691667733265064</v>
      </c>
      <c r="K45" s="427">
        <f>F45/C45*100</f>
        <v>95.926904447380011</v>
      </c>
    </row>
    <row r="46" spans="1:11">
      <c r="A46" s="2" t="s">
        <v>38</v>
      </c>
    </row>
  </sheetData>
  <mergeCells count="14">
    <mergeCell ref="K8:K9"/>
    <mergeCell ref="A2:K2"/>
    <mergeCell ref="A3:K3"/>
    <mergeCell ref="H5:K5"/>
    <mergeCell ref="B6:D6"/>
    <mergeCell ref="E6:G6"/>
    <mergeCell ref="H6:H9"/>
    <mergeCell ref="I6:I9"/>
    <mergeCell ref="B7:B9"/>
    <mergeCell ref="C7:C9"/>
    <mergeCell ref="D7:D9"/>
    <mergeCell ref="E7:E9"/>
    <mergeCell ref="F7:F9"/>
    <mergeCell ref="G7:G9"/>
  </mergeCells>
  <phoneticPr fontId="42" type="noConversion"/>
  <printOptions horizontalCentered="1" verticalCentered="1" gridLinesSet="0"/>
  <pageMargins left="0.25" right="0.25" top="0.75" bottom="0.75" header="0.3" footer="0.3"/>
  <pageSetup paperSize="9" scale="84"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:K37"/>
  <sheetViews>
    <sheetView showGridLines="0" workbookViewId="0">
      <selection activeCell="N31" sqref="N31"/>
    </sheetView>
  </sheetViews>
  <sheetFormatPr defaultRowHeight="12.75"/>
  <cols>
    <col min="1" max="1" width="30.85546875" customWidth="1"/>
    <col min="2" max="2" width="15.140625" customWidth="1"/>
    <col min="3" max="3" width="15.42578125" customWidth="1"/>
    <col min="4" max="4" width="10.85546875" customWidth="1"/>
    <col min="5" max="5" width="13.5703125" customWidth="1"/>
    <col min="6" max="6" width="8" customWidth="1"/>
    <col min="7" max="7" width="32.5703125" hidden="1" customWidth="1"/>
    <col min="8" max="8" width="20.5703125" hidden="1" customWidth="1"/>
    <col min="9" max="9" width="18.28515625" hidden="1" customWidth="1"/>
    <col min="10" max="10" width="8.140625" customWidth="1"/>
  </cols>
  <sheetData>
    <row r="1" spans="1:11" ht="15">
      <c r="E1" s="5"/>
      <c r="F1" s="572" t="s">
        <v>225</v>
      </c>
      <c r="G1" s="572"/>
      <c r="H1" s="572"/>
      <c r="I1" s="572"/>
      <c r="J1" s="572"/>
    </row>
    <row r="2" spans="1:11" ht="18" customHeight="1">
      <c r="A2" s="572" t="s">
        <v>68</v>
      </c>
      <c r="B2" s="572"/>
      <c r="C2" s="572"/>
      <c r="D2" s="572"/>
      <c r="E2" s="572"/>
    </row>
    <row r="3" spans="1:11" ht="16.5" customHeight="1">
      <c r="A3" s="572" t="s">
        <v>300</v>
      </c>
      <c r="B3" s="572"/>
      <c r="C3" s="572"/>
      <c r="D3" s="572"/>
      <c r="E3" s="572"/>
    </row>
    <row r="4" spans="1:11" ht="13.5" thickBot="1"/>
    <row r="5" spans="1:11" ht="14.25" customHeight="1" thickTop="1">
      <c r="A5" s="589" t="s">
        <v>67</v>
      </c>
      <c r="B5" s="599" t="s">
        <v>32</v>
      </c>
      <c r="C5" s="602" t="s">
        <v>232</v>
      </c>
      <c r="D5" s="784" t="s">
        <v>301</v>
      </c>
      <c r="E5" s="787" t="s">
        <v>302</v>
      </c>
      <c r="F5" s="593" t="s">
        <v>226</v>
      </c>
      <c r="G5" s="790"/>
      <c r="H5" s="790"/>
      <c r="I5" s="790"/>
      <c r="J5" s="594"/>
    </row>
    <row r="6" spans="1:11" ht="12.75" customHeight="1">
      <c r="A6" s="780"/>
      <c r="B6" s="782"/>
      <c r="C6" s="783"/>
      <c r="D6" s="785"/>
      <c r="E6" s="788"/>
      <c r="F6" s="595"/>
      <c r="G6" s="580"/>
      <c r="H6" s="580"/>
      <c r="I6" s="580"/>
      <c r="J6" s="596"/>
    </row>
    <row r="7" spans="1:11">
      <c r="A7" s="780"/>
      <c r="B7" s="782"/>
      <c r="C7" s="783"/>
      <c r="D7" s="785"/>
      <c r="E7" s="788"/>
      <c r="F7" s="595"/>
      <c r="G7" s="580"/>
      <c r="H7" s="580"/>
      <c r="I7" s="580"/>
      <c r="J7" s="596"/>
    </row>
    <row r="8" spans="1:11" ht="18" customHeight="1" thickBot="1">
      <c r="A8" s="780"/>
      <c r="B8" s="782"/>
      <c r="C8" s="783"/>
      <c r="D8" s="785"/>
      <c r="E8" s="788"/>
      <c r="F8" s="597"/>
      <c r="G8" s="791"/>
      <c r="H8" s="791"/>
      <c r="I8" s="791"/>
      <c r="J8" s="598"/>
    </row>
    <row r="9" spans="1:11" ht="26.25" customHeight="1" thickTop="1" thickBot="1">
      <c r="A9" s="781"/>
      <c r="B9" s="431" t="s">
        <v>264</v>
      </c>
      <c r="C9" s="432" t="s">
        <v>265</v>
      </c>
      <c r="D9" s="786"/>
      <c r="E9" s="789"/>
      <c r="F9" s="117" t="s">
        <v>303</v>
      </c>
      <c r="G9" s="116"/>
      <c r="H9" s="116"/>
      <c r="I9" s="116"/>
      <c r="J9" s="114" t="s">
        <v>304</v>
      </c>
    </row>
    <row r="10" spans="1:11" ht="23.25" customHeight="1" thickTop="1" thickBot="1">
      <c r="A10" s="473" t="s">
        <v>64</v>
      </c>
      <c r="B10" s="469">
        <v>169003</v>
      </c>
      <c r="C10" s="470">
        <v>161245</v>
      </c>
      <c r="D10" s="469">
        <f>C10-B10</f>
        <v>-7758</v>
      </c>
      <c r="E10" s="471">
        <f>C10/B10*100</f>
        <v>95.409548942918178</v>
      </c>
      <c r="F10" s="475">
        <v>100</v>
      </c>
      <c r="G10" s="474"/>
      <c r="H10" s="474"/>
      <c r="I10" s="474"/>
      <c r="J10" s="471">
        <v>100</v>
      </c>
    </row>
    <row r="11" spans="1:11" ht="16.5" customHeight="1" thickTop="1">
      <c r="A11" s="433" t="s">
        <v>63</v>
      </c>
      <c r="B11" s="108">
        <v>84463</v>
      </c>
      <c r="C11" s="510">
        <v>80427</v>
      </c>
      <c r="D11" s="507">
        <f t="shared" ref="D11:D32" si="0">C11-B11</f>
        <v>-4036</v>
      </c>
      <c r="E11" s="434">
        <f t="shared" ref="E11:E32" si="1">C11/B11*100</f>
        <v>95.221576311521019</v>
      </c>
      <c r="F11" s="73">
        <f>B11/$B$10*100</f>
        <v>49.977219339301669</v>
      </c>
      <c r="G11" s="72"/>
      <c r="H11" s="72"/>
      <c r="I11" s="72"/>
      <c r="J11" s="70">
        <f>C11/$C$10*100</f>
        <v>49.878755930416446</v>
      </c>
      <c r="K11" s="43"/>
    </row>
    <row r="12" spans="1:11" ht="16.5" customHeight="1">
      <c r="A12" s="433" t="s">
        <v>62</v>
      </c>
      <c r="B12" s="62">
        <v>84540</v>
      </c>
      <c r="C12" s="61">
        <v>80818</v>
      </c>
      <c r="D12" s="508">
        <f t="shared" si="0"/>
        <v>-3722</v>
      </c>
      <c r="E12" s="435">
        <f t="shared" si="1"/>
        <v>95.597350366690321</v>
      </c>
      <c r="F12" s="73">
        <f t="shared" ref="F12:F20" si="2">B12/$B$10*100</f>
        <v>50.022780660698331</v>
      </c>
      <c r="G12" s="57"/>
      <c r="H12" s="57"/>
      <c r="I12" s="57"/>
      <c r="J12" s="70">
        <f t="shared" ref="J12:J20" si="3">C12/$C$10*100</f>
        <v>50.121244069583547</v>
      </c>
      <c r="K12" s="43"/>
    </row>
    <row r="13" spans="1:11" ht="15.75" customHeight="1">
      <c r="A13" s="433" t="s">
        <v>61</v>
      </c>
      <c r="B13" s="62">
        <v>147412</v>
      </c>
      <c r="C13" s="61">
        <v>140479</v>
      </c>
      <c r="D13" s="508">
        <f t="shared" si="0"/>
        <v>-6933</v>
      </c>
      <c r="E13" s="435">
        <f t="shared" si="1"/>
        <v>95.296855072857028</v>
      </c>
      <c r="F13" s="73">
        <f t="shared" si="2"/>
        <v>87.22448713928155</v>
      </c>
      <c r="G13" s="57"/>
      <c r="H13" s="57"/>
      <c r="I13" s="57"/>
      <c r="J13" s="70">
        <f t="shared" si="3"/>
        <v>87.1214611305777</v>
      </c>
      <c r="K13" s="43"/>
    </row>
    <row r="14" spans="1:11" ht="15.75" customHeight="1">
      <c r="A14" s="433" t="s">
        <v>60</v>
      </c>
      <c r="B14" s="62">
        <v>6202</v>
      </c>
      <c r="C14" s="61">
        <v>6834</v>
      </c>
      <c r="D14" s="508">
        <f t="shared" si="0"/>
        <v>632</v>
      </c>
      <c r="E14" s="435">
        <f t="shared" si="1"/>
        <v>110.19026120606257</v>
      </c>
      <c r="F14" s="73">
        <f t="shared" si="2"/>
        <v>3.6697573415856519</v>
      </c>
      <c r="G14" s="57"/>
      <c r="H14" s="57"/>
      <c r="I14" s="57"/>
      <c r="J14" s="70">
        <f t="shared" si="3"/>
        <v>4.2382709541381125</v>
      </c>
      <c r="K14" s="43"/>
    </row>
    <row r="15" spans="1:11" ht="16.5" customHeight="1">
      <c r="A15" s="433" t="s">
        <v>59</v>
      </c>
      <c r="B15" s="62">
        <v>21591</v>
      </c>
      <c r="C15" s="61">
        <v>20766</v>
      </c>
      <c r="D15" s="508">
        <f t="shared" si="0"/>
        <v>-825</v>
      </c>
      <c r="E15" s="435">
        <f t="shared" si="1"/>
        <v>96.178963456995973</v>
      </c>
      <c r="F15" s="73">
        <f t="shared" si="2"/>
        <v>12.775512860718448</v>
      </c>
      <c r="G15" s="57"/>
      <c r="H15" s="57"/>
      <c r="I15" s="57"/>
      <c r="J15" s="70">
        <f t="shared" si="3"/>
        <v>12.878538869422307</v>
      </c>
      <c r="K15" s="43"/>
    </row>
    <row r="16" spans="1:11" ht="16.5" customHeight="1">
      <c r="A16" s="436" t="s">
        <v>58</v>
      </c>
      <c r="B16" s="62">
        <v>33318</v>
      </c>
      <c r="C16" s="61">
        <v>25905</v>
      </c>
      <c r="D16" s="508">
        <f t="shared" si="0"/>
        <v>-7413</v>
      </c>
      <c r="E16" s="435">
        <f t="shared" si="1"/>
        <v>77.750765352061947</v>
      </c>
      <c r="F16" s="73">
        <f t="shared" si="2"/>
        <v>19.714442938882744</v>
      </c>
      <c r="G16" s="57"/>
      <c r="H16" s="57"/>
      <c r="I16" s="57"/>
      <c r="J16" s="70">
        <f t="shared" si="3"/>
        <v>16.065614437656979</v>
      </c>
      <c r="K16" s="43"/>
    </row>
    <row r="17" spans="1:11" ht="16.5" customHeight="1">
      <c r="A17" s="437" t="s">
        <v>57</v>
      </c>
      <c r="B17" s="62">
        <v>135685</v>
      </c>
      <c r="C17" s="61">
        <v>135340</v>
      </c>
      <c r="D17" s="508">
        <f t="shared" si="0"/>
        <v>-345</v>
      </c>
      <c r="E17" s="435">
        <f t="shared" si="1"/>
        <v>99.745734605888643</v>
      </c>
      <c r="F17" s="73">
        <f t="shared" si="2"/>
        <v>80.28555706111726</v>
      </c>
      <c r="G17" s="57"/>
      <c r="H17" s="57"/>
      <c r="I17" s="57"/>
      <c r="J17" s="70">
        <f t="shared" si="3"/>
        <v>83.93438556234301</v>
      </c>
      <c r="K17" s="43"/>
    </row>
    <row r="18" spans="1:11" ht="15.75" customHeight="1">
      <c r="A18" s="433" t="s">
        <v>56</v>
      </c>
      <c r="B18" s="62">
        <v>60570</v>
      </c>
      <c r="C18" s="61">
        <v>58373</v>
      </c>
      <c r="D18" s="508">
        <f t="shared" si="0"/>
        <v>-2197</v>
      </c>
      <c r="E18" s="435">
        <f t="shared" si="1"/>
        <v>96.372791811127627</v>
      </c>
      <c r="F18" s="73">
        <f t="shared" si="2"/>
        <v>35.839600480464846</v>
      </c>
      <c r="G18" s="57"/>
      <c r="H18" s="57"/>
      <c r="I18" s="57"/>
      <c r="J18" s="70">
        <f t="shared" si="3"/>
        <v>36.201432602561319</v>
      </c>
      <c r="K18" s="43"/>
    </row>
    <row r="19" spans="1:11" ht="16.5" customHeight="1">
      <c r="A19" s="438" t="s">
        <v>55</v>
      </c>
      <c r="B19" s="439">
        <v>108433</v>
      </c>
      <c r="C19" s="440">
        <v>102872</v>
      </c>
      <c r="D19" s="509">
        <f t="shared" si="0"/>
        <v>-5561</v>
      </c>
      <c r="E19" s="441">
        <f t="shared" si="1"/>
        <v>94.871487462303918</v>
      </c>
      <c r="F19" s="501">
        <f t="shared" si="2"/>
        <v>64.160399519535162</v>
      </c>
      <c r="G19" s="94"/>
      <c r="H19" s="94"/>
      <c r="I19" s="94"/>
      <c r="J19" s="502">
        <f t="shared" si="3"/>
        <v>63.798567397438674</v>
      </c>
      <c r="K19" s="43"/>
    </row>
    <row r="20" spans="1:11" ht="24" customHeight="1">
      <c r="A20" s="118" t="s">
        <v>79</v>
      </c>
      <c r="B20" s="62">
        <v>7813</v>
      </c>
      <c r="C20" s="61">
        <v>7242</v>
      </c>
      <c r="D20" s="508">
        <f t="shared" si="0"/>
        <v>-571</v>
      </c>
      <c r="E20" s="435">
        <f t="shared" si="1"/>
        <v>92.691667733265064</v>
      </c>
      <c r="F20" s="58">
        <f t="shared" si="2"/>
        <v>4.6229948580794424</v>
      </c>
      <c r="G20" s="57"/>
      <c r="H20" s="57"/>
      <c r="I20" s="57"/>
      <c r="J20" s="55">
        <f t="shared" si="3"/>
        <v>4.4913020558777017</v>
      </c>
      <c r="K20" s="43"/>
    </row>
    <row r="21" spans="1:11" ht="25.5" customHeight="1" thickBot="1">
      <c r="A21" s="442" t="s">
        <v>53</v>
      </c>
      <c r="B21" s="51">
        <v>1958</v>
      </c>
      <c r="C21" s="50">
        <v>1758</v>
      </c>
      <c r="D21" s="508">
        <f>C21-B21</f>
        <v>-200</v>
      </c>
      <c r="E21" s="435">
        <f>C21/B21*100</f>
        <v>89.785495403472936</v>
      </c>
      <c r="F21" s="58">
        <f>B21/$B$10*100</f>
        <v>1.158559315515109</v>
      </c>
      <c r="G21" s="57"/>
      <c r="H21" s="57"/>
      <c r="I21" s="57"/>
      <c r="J21" s="55">
        <f>C21/$C$10*100</f>
        <v>1.0902663648485225</v>
      </c>
      <c r="K21" s="43"/>
    </row>
    <row r="22" spans="1:11" ht="33.75" customHeight="1" thickTop="1" thickBot="1">
      <c r="A22" s="468" t="s">
        <v>227</v>
      </c>
      <c r="B22" s="469">
        <v>152701</v>
      </c>
      <c r="C22" s="470">
        <v>147035</v>
      </c>
      <c r="D22" s="469">
        <f t="shared" si="0"/>
        <v>-5666</v>
      </c>
      <c r="E22" s="471">
        <f t="shared" si="1"/>
        <v>96.289480749962337</v>
      </c>
      <c r="F22" s="475">
        <f t="shared" ref="F22:F32" si="4">B22/$B$10*100</f>
        <v>90.354017384306786</v>
      </c>
      <c r="G22" s="472"/>
      <c r="H22" s="472"/>
      <c r="I22" s="472"/>
      <c r="J22" s="471">
        <f t="shared" ref="J22:J32" si="5">C22/$C$10*100</f>
        <v>91.187323637942256</v>
      </c>
      <c r="K22" s="43"/>
    </row>
    <row r="23" spans="1:11" ht="17.25" customHeight="1" thickTop="1">
      <c r="A23" s="442" t="s">
        <v>54</v>
      </c>
      <c r="B23" s="108">
        <v>27446</v>
      </c>
      <c r="C23" s="510">
        <v>24482</v>
      </c>
      <c r="D23" s="507">
        <f t="shared" si="0"/>
        <v>-2964</v>
      </c>
      <c r="E23" s="434">
        <f t="shared" si="1"/>
        <v>89.20061211105444</v>
      </c>
      <c r="F23" s="73">
        <f t="shared" si="4"/>
        <v>16.239948403282781</v>
      </c>
      <c r="G23" s="72"/>
      <c r="H23" s="72"/>
      <c r="I23" s="72"/>
      <c r="J23" s="70">
        <f t="shared" si="5"/>
        <v>15.18310645291327</v>
      </c>
      <c r="K23" s="43"/>
    </row>
    <row r="24" spans="1:11" ht="16.5" customHeight="1">
      <c r="A24" s="443" t="s">
        <v>52</v>
      </c>
      <c r="B24" s="62">
        <v>46936</v>
      </c>
      <c r="C24" s="61">
        <v>47497</v>
      </c>
      <c r="D24" s="508">
        <f t="shared" si="0"/>
        <v>561</v>
      </c>
      <c r="E24" s="435">
        <f t="shared" si="1"/>
        <v>101.19524458837566</v>
      </c>
      <c r="F24" s="58">
        <f t="shared" si="4"/>
        <v>27.772288065892319</v>
      </c>
      <c r="G24" s="57"/>
      <c r="H24" s="57"/>
      <c r="I24" s="57"/>
      <c r="J24" s="55">
        <f t="shared" si="5"/>
        <v>29.456417253248162</v>
      </c>
      <c r="K24" s="43"/>
    </row>
    <row r="25" spans="1:11" ht="15.75" customHeight="1">
      <c r="A25" s="443" t="s">
        <v>51</v>
      </c>
      <c r="B25" s="62">
        <v>52244</v>
      </c>
      <c r="C25" s="61">
        <v>50494</v>
      </c>
      <c r="D25" s="508">
        <f t="shared" si="0"/>
        <v>-1750</v>
      </c>
      <c r="E25" s="435">
        <f t="shared" si="1"/>
        <v>96.65033305259935</v>
      </c>
      <c r="F25" s="58">
        <f t="shared" si="4"/>
        <v>30.913060714898556</v>
      </c>
      <c r="G25" s="57"/>
      <c r="H25" s="57"/>
      <c r="I25" s="57"/>
      <c r="J25" s="55">
        <f t="shared" si="5"/>
        <v>31.315079537349995</v>
      </c>
      <c r="K25" s="43"/>
    </row>
    <row r="26" spans="1:11" ht="16.5" customHeight="1">
      <c r="A26" s="442" t="s">
        <v>50</v>
      </c>
      <c r="B26" s="62">
        <v>77541</v>
      </c>
      <c r="C26" s="61">
        <v>81458</v>
      </c>
      <c r="D26" s="508">
        <f t="shared" si="0"/>
        <v>3917</v>
      </c>
      <c r="E26" s="435">
        <f t="shared" si="1"/>
        <v>105.05152113075664</v>
      </c>
      <c r="F26" s="58">
        <f t="shared" si="4"/>
        <v>45.881434057383593</v>
      </c>
      <c r="G26" s="57"/>
      <c r="H26" s="57"/>
      <c r="I26" s="57"/>
      <c r="J26" s="55">
        <f t="shared" si="5"/>
        <v>50.518155601724082</v>
      </c>
      <c r="K26" s="43"/>
    </row>
    <row r="27" spans="1:11" ht="23.25" customHeight="1">
      <c r="A27" s="442" t="s">
        <v>49</v>
      </c>
      <c r="B27" s="62">
        <v>19367</v>
      </c>
      <c r="C27" s="61">
        <v>19863</v>
      </c>
      <c r="D27" s="508">
        <f t="shared" si="0"/>
        <v>496</v>
      </c>
      <c r="E27" s="435">
        <f t="shared" si="1"/>
        <v>102.56105746889037</v>
      </c>
      <c r="F27" s="58">
        <f t="shared" si="4"/>
        <v>11.459559889469418</v>
      </c>
      <c r="G27" s="57"/>
      <c r="H27" s="57"/>
      <c r="I27" s="57"/>
      <c r="J27" s="55">
        <f t="shared" si="5"/>
        <v>12.318521504542776</v>
      </c>
      <c r="K27" s="43"/>
    </row>
    <row r="28" spans="1:11" ht="27.75" customHeight="1">
      <c r="A28" s="443" t="s">
        <v>48</v>
      </c>
      <c r="B28" s="62">
        <v>16419</v>
      </c>
      <c r="C28" s="61">
        <v>16762</v>
      </c>
      <c r="D28" s="508">
        <f t="shared" si="0"/>
        <v>343</v>
      </c>
      <c r="E28" s="435">
        <f t="shared" si="1"/>
        <v>102.08904318167976</v>
      </c>
      <c r="F28" s="58">
        <f t="shared" si="4"/>
        <v>9.7152121559972304</v>
      </c>
      <c r="G28" s="57"/>
      <c r="H28" s="57"/>
      <c r="I28" s="57"/>
      <c r="J28" s="55">
        <f t="shared" si="5"/>
        <v>10.395361096468108</v>
      </c>
      <c r="K28" s="43"/>
    </row>
    <row r="29" spans="1:11" ht="15" customHeight="1">
      <c r="A29" s="443" t="s">
        <v>47</v>
      </c>
      <c r="B29" s="62">
        <v>31236</v>
      </c>
      <c r="C29" s="61">
        <v>29456</v>
      </c>
      <c r="D29" s="508">
        <f t="shared" si="0"/>
        <v>-1780</v>
      </c>
      <c r="E29" s="435">
        <f t="shared" si="1"/>
        <v>94.301447048277637</v>
      </c>
      <c r="F29" s="58">
        <f t="shared" si="4"/>
        <v>18.482512144754825</v>
      </c>
      <c r="G29" s="57"/>
      <c r="H29" s="57"/>
      <c r="I29" s="57"/>
      <c r="J29" s="55">
        <f t="shared" si="5"/>
        <v>18.267853266767961</v>
      </c>
      <c r="K29" s="43"/>
    </row>
    <row r="30" spans="1:11" ht="17.25" customHeight="1">
      <c r="A30" s="443" t="s">
        <v>46</v>
      </c>
      <c r="B30" s="62">
        <v>99840</v>
      </c>
      <c r="C30" s="61">
        <v>94761</v>
      </c>
      <c r="D30" s="508">
        <f t="shared" si="0"/>
        <v>-5079</v>
      </c>
      <c r="E30" s="435">
        <f t="shared" si="1"/>
        <v>94.91286057692308</v>
      </c>
      <c r="F30" s="58">
        <f t="shared" si="4"/>
        <v>59.075874392762259</v>
      </c>
      <c r="G30" s="57"/>
      <c r="H30" s="57"/>
      <c r="I30" s="57"/>
      <c r="J30" s="55">
        <f t="shared" si="5"/>
        <v>58.768333901826409</v>
      </c>
      <c r="K30" s="43"/>
    </row>
    <row r="31" spans="1:11" ht="26.25" customHeight="1">
      <c r="A31" s="443" t="s">
        <v>45</v>
      </c>
      <c r="B31" s="62">
        <v>3785</v>
      </c>
      <c r="C31" s="61">
        <v>3990</v>
      </c>
      <c r="D31" s="508">
        <f t="shared" si="0"/>
        <v>205</v>
      </c>
      <c r="E31" s="435">
        <f t="shared" si="1"/>
        <v>105.41611624834874</v>
      </c>
      <c r="F31" s="58">
        <f t="shared" si="4"/>
        <v>2.2396052141086251</v>
      </c>
      <c r="G31" s="57"/>
      <c r="H31" s="57"/>
      <c r="I31" s="57"/>
      <c r="J31" s="55">
        <f t="shared" si="5"/>
        <v>2.4744953331886261</v>
      </c>
      <c r="K31" s="43"/>
    </row>
    <row r="32" spans="1:11" ht="15" customHeight="1" thickBot="1">
      <c r="A32" s="444" t="s">
        <v>44</v>
      </c>
      <c r="B32" s="51">
        <v>11634</v>
      </c>
      <c r="C32" s="50">
        <v>11579</v>
      </c>
      <c r="D32" s="511">
        <f t="shared" si="0"/>
        <v>-55</v>
      </c>
      <c r="E32" s="445">
        <f t="shared" si="1"/>
        <v>99.527247722193565</v>
      </c>
      <c r="F32" s="47">
        <f t="shared" si="4"/>
        <v>6.8839014692046883</v>
      </c>
      <c r="G32" s="46"/>
      <c r="H32" s="46"/>
      <c r="I32" s="46"/>
      <c r="J32" s="44">
        <f t="shared" si="5"/>
        <v>7.1809978603987714</v>
      </c>
      <c r="K32" s="43"/>
    </row>
    <row r="33" spans="1:2" ht="8.25" customHeight="1" thickTop="1"/>
    <row r="34" spans="1:2">
      <c r="A34" s="2" t="s">
        <v>38</v>
      </c>
      <c r="B34" s="2"/>
    </row>
    <row r="37" spans="1:2" ht="12" customHeight="1"/>
  </sheetData>
  <mergeCells count="9">
    <mergeCell ref="F1:J1"/>
    <mergeCell ref="A2:E2"/>
    <mergeCell ref="A3:E3"/>
    <mergeCell ref="A5:A9"/>
    <mergeCell ref="B5:B8"/>
    <mergeCell ref="C5:C8"/>
    <mergeCell ref="D5:D9"/>
    <mergeCell ref="E5:E9"/>
    <mergeCell ref="F5:J8"/>
  </mergeCells>
  <phoneticPr fontId="42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M50"/>
  <sheetViews>
    <sheetView showGridLines="0" workbookViewId="0">
      <selection activeCell="F5" sqref="F5:I5"/>
    </sheetView>
  </sheetViews>
  <sheetFormatPr defaultRowHeight="12.75"/>
  <cols>
    <col min="1" max="1" width="28.42578125" customWidth="1"/>
    <col min="2" max="2" width="12.7109375" customWidth="1"/>
    <col min="3" max="3" width="12" customWidth="1"/>
    <col min="4" max="4" width="13" customWidth="1"/>
    <col min="5" max="5" width="14.140625" customWidth="1"/>
    <col min="6" max="6" width="12.140625" customWidth="1"/>
    <col min="7" max="7" width="12.28515625" customWidth="1"/>
    <col min="8" max="8" width="12.7109375" customWidth="1"/>
    <col min="9" max="9" width="15.140625" customWidth="1"/>
    <col min="10" max="10" width="17.140625" customWidth="1"/>
    <col min="11" max="11" width="32.5703125" hidden="1" customWidth="1"/>
    <col min="12" max="12" width="20.5703125" hidden="1" customWidth="1"/>
    <col min="13" max="13" width="18.28515625" hidden="1" customWidth="1"/>
    <col min="14" max="14" width="12.28515625" customWidth="1"/>
    <col min="15" max="15" width="12.5703125" customWidth="1"/>
  </cols>
  <sheetData>
    <row r="1" spans="1:9" ht="15">
      <c r="I1" s="5" t="s">
        <v>37</v>
      </c>
    </row>
    <row r="2" spans="1:9" ht="18" customHeight="1">
      <c r="A2" s="572" t="s">
        <v>42</v>
      </c>
      <c r="B2" s="572"/>
      <c r="C2" s="572"/>
      <c r="D2" s="572"/>
      <c r="E2" s="572"/>
      <c r="F2" s="572"/>
      <c r="G2" s="572"/>
      <c r="H2" s="572"/>
      <c r="I2" s="572"/>
    </row>
    <row r="3" spans="1:9" ht="16.5" customHeight="1">
      <c r="A3" s="572" t="s">
        <v>260</v>
      </c>
      <c r="B3" s="572"/>
      <c r="C3" s="572"/>
      <c r="D3" s="572"/>
      <c r="E3" s="572"/>
      <c r="F3" s="572"/>
      <c r="G3" s="572"/>
      <c r="H3" s="572"/>
      <c r="I3" s="572"/>
    </row>
    <row r="4" spans="1:9" ht="13.5" thickBot="1"/>
    <row r="5" spans="1:9" ht="13.5" thickBot="1">
      <c r="A5" s="573" t="s">
        <v>34</v>
      </c>
      <c r="B5" s="576">
        <v>2013</v>
      </c>
      <c r="C5" s="576"/>
      <c r="D5" s="576"/>
      <c r="E5" s="577"/>
      <c r="F5" s="576">
        <v>2014</v>
      </c>
      <c r="G5" s="576"/>
      <c r="H5" s="576"/>
      <c r="I5" s="577"/>
    </row>
    <row r="6" spans="1:9" ht="12.75" customHeight="1">
      <c r="A6" s="574"/>
      <c r="B6" s="578" t="s">
        <v>32</v>
      </c>
      <c r="C6" s="579"/>
      <c r="D6" s="38" t="s">
        <v>29</v>
      </c>
      <c r="E6" s="467" t="s">
        <v>31</v>
      </c>
      <c r="F6" s="578" t="s">
        <v>32</v>
      </c>
      <c r="G6" s="579"/>
      <c r="H6" s="38" t="s">
        <v>29</v>
      </c>
      <c r="I6" s="467" t="s">
        <v>31</v>
      </c>
    </row>
    <row r="7" spans="1:9">
      <c r="A7" s="574"/>
      <c r="B7" s="580"/>
      <c r="C7" s="581"/>
      <c r="D7" s="39" t="s">
        <v>30</v>
      </c>
      <c r="E7" s="520" t="s">
        <v>262</v>
      </c>
      <c r="F7" s="580"/>
      <c r="G7" s="581"/>
      <c r="H7" s="39" t="s">
        <v>30</v>
      </c>
      <c r="I7" s="520" t="s">
        <v>262</v>
      </c>
    </row>
    <row r="8" spans="1:9" ht="13.5" thickBot="1">
      <c r="A8" s="574"/>
      <c r="B8" s="582"/>
      <c r="C8" s="583"/>
      <c r="D8" s="39" t="s">
        <v>0</v>
      </c>
      <c r="E8" s="467" t="s">
        <v>229</v>
      </c>
      <c r="F8" s="582"/>
      <c r="G8" s="583"/>
      <c r="H8" s="39" t="s">
        <v>0</v>
      </c>
      <c r="I8" s="467" t="s">
        <v>267</v>
      </c>
    </row>
    <row r="9" spans="1:9" ht="23.25" thickBot="1">
      <c r="A9" s="575"/>
      <c r="B9" s="520" t="s">
        <v>228</v>
      </c>
      <c r="C9" s="520" t="s">
        <v>264</v>
      </c>
      <c r="D9" s="39" t="s">
        <v>261</v>
      </c>
      <c r="E9" s="520" t="s">
        <v>263</v>
      </c>
      <c r="F9" s="520" t="s">
        <v>257</v>
      </c>
      <c r="G9" s="520" t="s">
        <v>265</v>
      </c>
      <c r="H9" s="39" t="s">
        <v>266</v>
      </c>
      <c r="I9" s="520" t="s">
        <v>268</v>
      </c>
    </row>
    <row r="10" spans="1:9" ht="13.5" thickBot="1">
      <c r="A10" s="18" t="s">
        <v>39</v>
      </c>
      <c r="B10" s="28">
        <v>37049</v>
      </c>
      <c r="C10" s="7">
        <v>39600</v>
      </c>
      <c r="D10" s="40">
        <f>SUM(D11:D19)</f>
        <v>2551</v>
      </c>
      <c r="E10" s="13">
        <f t="shared" ref="E10:E32" si="0">C10/B10*100</f>
        <v>106.88547599125482</v>
      </c>
      <c r="F10" s="8">
        <v>35444</v>
      </c>
      <c r="G10" s="8">
        <v>37254</v>
      </c>
      <c r="H10" s="28">
        <f t="shared" ref="H10:H32" si="1">G10-F10</f>
        <v>1810</v>
      </c>
      <c r="I10" s="13">
        <f t="shared" ref="I10:I32" si="2">G10/F10*100</f>
        <v>105.10664710529285</v>
      </c>
    </row>
    <row r="11" spans="1:9">
      <c r="A11" s="19" t="s">
        <v>14</v>
      </c>
      <c r="B11" s="29">
        <v>4369</v>
      </c>
      <c r="C11" s="35">
        <v>4815</v>
      </c>
      <c r="D11" s="37">
        <f t="shared" ref="D11:D32" si="3">C11-B11</f>
        <v>446</v>
      </c>
      <c r="E11" s="14">
        <f t="shared" si="0"/>
        <v>110.20828564888991</v>
      </c>
      <c r="F11" s="3">
        <v>4000</v>
      </c>
      <c r="G11" s="3">
        <v>4272</v>
      </c>
      <c r="H11" s="29">
        <f t="shared" si="1"/>
        <v>272</v>
      </c>
      <c r="I11" s="14">
        <f t="shared" si="2"/>
        <v>106.80000000000001</v>
      </c>
    </row>
    <row r="12" spans="1:9">
      <c r="A12" s="20" t="s">
        <v>17</v>
      </c>
      <c r="B12" s="30">
        <v>4384</v>
      </c>
      <c r="C12" s="36">
        <v>4754</v>
      </c>
      <c r="D12" s="30">
        <f t="shared" si="3"/>
        <v>370</v>
      </c>
      <c r="E12" s="15">
        <f t="shared" si="0"/>
        <v>108.43978102189782</v>
      </c>
      <c r="F12" s="4">
        <v>4171</v>
      </c>
      <c r="G12" s="4">
        <v>4422</v>
      </c>
      <c r="H12" s="30">
        <f t="shared" si="1"/>
        <v>251</v>
      </c>
      <c r="I12" s="15">
        <f t="shared" si="2"/>
        <v>106.01774154878927</v>
      </c>
    </row>
    <row r="13" spans="1:9">
      <c r="A13" s="21" t="s">
        <v>2</v>
      </c>
      <c r="B13" s="30">
        <v>3673</v>
      </c>
      <c r="C13" s="36">
        <v>3849</v>
      </c>
      <c r="D13" s="30">
        <f t="shared" si="3"/>
        <v>176</v>
      </c>
      <c r="E13" s="15">
        <f t="shared" si="0"/>
        <v>104.79172338687721</v>
      </c>
      <c r="F13" s="4">
        <v>3324</v>
      </c>
      <c r="G13" s="4">
        <v>3489</v>
      </c>
      <c r="H13" s="30">
        <f t="shared" si="1"/>
        <v>165</v>
      </c>
      <c r="I13" s="15">
        <f t="shared" si="2"/>
        <v>104.96389891696751</v>
      </c>
    </row>
    <row r="14" spans="1:9">
      <c r="A14" s="21" t="s">
        <v>18</v>
      </c>
      <c r="B14" s="29">
        <v>4126</v>
      </c>
      <c r="C14" s="35">
        <v>4213</v>
      </c>
      <c r="D14" s="30">
        <f t="shared" si="3"/>
        <v>87</v>
      </c>
      <c r="E14" s="14">
        <f t="shared" si="0"/>
        <v>102.10857973824528</v>
      </c>
      <c r="F14" s="3">
        <v>3842</v>
      </c>
      <c r="G14" s="3">
        <v>3906</v>
      </c>
      <c r="H14" s="29">
        <f t="shared" si="1"/>
        <v>64</v>
      </c>
      <c r="I14" s="14">
        <f t="shared" si="2"/>
        <v>101.66579906298803</v>
      </c>
    </row>
    <row r="15" spans="1:9">
      <c r="A15" s="20" t="s">
        <v>19</v>
      </c>
      <c r="B15" s="30">
        <v>3395</v>
      </c>
      <c r="C15" s="36">
        <v>3684</v>
      </c>
      <c r="D15" s="30">
        <f t="shared" si="3"/>
        <v>289</v>
      </c>
      <c r="E15" s="15">
        <f t="shared" si="0"/>
        <v>108.51251840942562</v>
      </c>
      <c r="F15" s="4">
        <v>2997</v>
      </c>
      <c r="G15" s="4">
        <v>3347</v>
      </c>
      <c r="H15" s="30">
        <f t="shared" si="1"/>
        <v>350</v>
      </c>
      <c r="I15" s="15">
        <f t="shared" si="2"/>
        <v>111.67834501167835</v>
      </c>
    </row>
    <row r="16" spans="1:9">
      <c r="A16" s="20" t="s">
        <v>22</v>
      </c>
      <c r="B16" s="30">
        <v>4328</v>
      </c>
      <c r="C16" s="36">
        <v>4625</v>
      </c>
      <c r="D16" s="30">
        <f t="shared" si="3"/>
        <v>297</v>
      </c>
      <c r="E16" s="15">
        <f t="shared" si="0"/>
        <v>106.86229205175601</v>
      </c>
      <c r="F16" s="4">
        <v>3957</v>
      </c>
      <c r="G16" s="4">
        <v>4254</v>
      </c>
      <c r="H16" s="30">
        <f t="shared" si="1"/>
        <v>297</v>
      </c>
      <c r="I16" s="15">
        <f t="shared" si="2"/>
        <v>107.50568612585292</v>
      </c>
    </row>
    <row r="17" spans="1:9">
      <c r="A17" s="20" t="s">
        <v>23</v>
      </c>
      <c r="B17" s="30">
        <v>3932</v>
      </c>
      <c r="C17" s="36">
        <v>4169</v>
      </c>
      <c r="D17" s="30">
        <f t="shared" si="3"/>
        <v>237</v>
      </c>
      <c r="E17" s="15">
        <f t="shared" si="0"/>
        <v>106.02746693794506</v>
      </c>
      <c r="F17" s="4">
        <v>4039</v>
      </c>
      <c r="G17" s="4">
        <v>4105</v>
      </c>
      <c r="H17" s="30">
        <f t="shared" si="1"/>
        <v>66</v>
      </c>
      <c r="I17" s="15">
        <f t="shared" si="2"/>
        <v>101.6340678385739</v>
      </c>
    </row>
    <row r="18" spans="1:9">
      <c r="A18" s="20" t="s">
        <v>13</v>
      </c>
      <c r="B18" s="30">
        <v>4580</v>
      </c>
      <c r="C18" s="36">
        <v>4927</v>
      </c>
      <c r="D18" s="30">
        <f t="shared" si="3"/>
        <v>347</v>
      </c>
      <c r="E18" s="15">
        <f t="shared" si="0"/>
        <v>107.57641921397381</v>
      </c>
      <c r="F18" s="4">
        <v>4666</v>
      </c>
      <c r="G18" s="4">
        <v>4871</v>
      </c>
      <c r="H18" s="30">
        <f t="shared" si="1"/>
        <v>205</v>
      </c>
      <c r="I18" s="15">
        <f t="shared" si="2"/>
        <v>104.39348478354052</v>
      </c>
    </row>
    <row r="19" spans="1:9" ht="13.5" thickBot="1">
      <c r="A19" s="22" t="s">
        <v>28</v>
      </c>
      <c r="B19" s="29">
        <v>4262</v>
      </c>
      <c r="C19" s="35">
        <v>4564</v>
      </c>
      <c r="D19" s="32">
        <f t="shared" si="3"/>
        <v>302</v>
      </c>
      <c r="E19" s="14">
        <f t="shared" si="0"/>
        <v>107.08587517597373</v>
      </c>
      <c r="F19" s="3">
        <v>4448</v>
      </c>
      <c r="G19" s="3">
        <v>4588</v>
      </c>
      <c r="H19" s="29">
        <f t="shared" si="1"/>
        <v>140</v>
      </c>
      <c r="I19" s="14">
        <f t="shared" si="2"/>
        <v>103.14748201438849</v>
      </c>
    </row>
    <row r="20" spans="1:9" ht="13.5" thickBot="1">
      <c r="A20" s="23" t="s">
        <v>40</v>
      </c>
      <c r="B20" s="31">
        <v>24353</v>
      </c>
      <c r="C20" s="9">
        <v>26391</v>
      </c>
      <c r="D20" s="41">
        <f t="shared" si="3"/>
        <v>2038</v>
      </c>
      <c r="E20" s="16">
        <f t="shared" si="0"/>
        <v>108.36857881985793</v>
      </c>
      <c r="F20" s="10">
        <v>24077</v>
      </c>
      <c r="G20" s="10">
        <v>25559</v>
      </c>
      <c r="H20" s="31">
        <f t="shared" si="1"/>
        <v>1482</v>
      </c>
      <c r="I20" s="16">
        <f t="shared" si="2"/>
        <v>106.15525190015367</v>
      </c>
    </row>
    <row r="21" spans="1:9">
      <c r="A21" s="19" t="s">
        <v>1</v>
      </c>
      <c r="B21" s="29">
        <v>4774</v>
      </c>
      <c r="C21" s="3">
        <v>5183</v>
      </c>
      <c r="D21" s="29">
        <f t="shared" si="3"/>
        <v>409</v>
      </c>
      <c r="E21" s="14">
        <f t="shared" si="0"/>
        <v>108.56723921240049</v>
      </c>
      <c r="F21" s="3">
        <v>4558</v>
      </c>
      <c r="G21" s="3">
        <v>4773</v>
      </c>
      <c r="H21" s="29">
        <f t="shared" si="1"/>
        <v>215</v>
      </c>
      <c r="I21" s="14">
        <f t="shared" si="2"/>
        <v>104.71698113207549</v>
      </c>
    </row>
    <row r="22" spans="1:9">
      <c r="A22" s="20" t="s">
        <v>16</v>
      </c>
      <c r="B22" s="30">
        <v>3369</v>
      </c>
      <c r="C22" s="4">
        <v>3660</v>
      </c>
      <c r="D22" s="30">
        <f t="shared" si="3"/>
        <v>291</v>
      </c>
      <c r="E22" s="15">
        <f t="shared" si="0"/>
        <v>108.63757791629564</v>
      </c>
      <c r="F22" s="4">
        <v>3415</v>
      </c>
      <c r="G22" s="4">
        <v>3572</v>
      </c>
      <c r="H22" s="30">
        <f t="shared" si="1"/>
        <v>157</v>
      </c>
      <c r="I22" s="15">
        <f t="shared" si="2"/>
        <v>104.597364568082</v>
      </c>
    </row>
    <row r="23" spans="1:9">
      <c r="A23" s="21" t="s">
        <v>3</v>
      </c>
      <c r="B23" s="30">
        <v>5018</v>
      </c>
      <c r="C23" s="4">
        <v>5470</v>
      </c>
      <c r="D23" s="30">
        <f t="shared" si="3"/>
        <v>452</v>
      </c>
      <c r="E23" s="15">
        <f t="shared" si="0"/>
        <v>109.00757273814267</v>
      </c>
      <c r="F23" s="4">
        <v>4891</v>
      </c>
      <c r="G23" s="4">
        <v>5295</v>
      </c>
      <c r="H23" s="30">
        <f t="shared" si="1"/>
        <v>404</v>
      </c>
      <c r="I23" s="15">
        <f t="shared" si="2"/>
        <v>108.26006951543651</v>
      </c>
    </row>
    <row r="24" spans="1:9">
      <c r="A24" s="24" t="s">
        <v>21</v>
      </c>
      <c r="B24" s="29">
        <v>3661</v>
      </c>
      <c r="C24" s="3">
        <v>3978</v>
      </c>
      <c r="D24" s="30">
        <f t="shared" si="3"/>
        <v>317</v>
      </c>
      <c r="E24" s="14">
        <f t="shared" si="0"/>
        <v>108.65883638350178</v>
      </c>
      <c r="F24" s="3">
        <v>3723</v>
      </c>
      <c r="G24" s="3">
        <v>3894</v>
      </c>
      <c r="H24" s="29">
        <f t="shared" si="1"/>
        <v>171</v>
      </c>
      <c r="I24" s="14">
        <f t="shared" si="2"/>
        <v>104.59307010475423</v>
      </c>
    </row>
    <row r="25" spans="1:9">
      <c r="A25" s="20" t="s">
        <v>4</v>
      </c>
      <c r="B25" s="30">
        <v>4158</v>
      </c>
      <c r="C25" s="4">
        <v>4516</v>
      </c>
      <c r="D25" s="30">
        <f t="shared" si="3"/>
        <v>358</v>
      </c>
      <c r="E25" s="15">
        <f t="shared" si="0"/>
        <v>108.6099086099086</v>
      </c>
      <c r="F25" s="4">
        <v>4184</v>
      </c>
      <c r="G25" s="4">
        <v>4492</v>
      </c>
      <c r="H25" s="30">
        <f t="shared" si="1"/>
        <v>308</v>
      </c>
      <c r="I25" s="15">
        <f t="shared" si="2"/>
        <v>107.36137667304016</v>
      </c>
    </row>
    <row r="26" spans="1:9" ht="13.5" thickBot="1">
      <c r="A26" s="25" t="s">
        <v>7</v>
      </c>
      <c r="B26" s="32">
        <v>3373</v>
      </c>
      <c r="C26" s="6">
        <v>3584</v>
      </c>
      <c r="D26" s="32">
        <f t="shared" si="3"/>
        <v>211</v>
      </c>
      <c r="E26" s="17">
        <f t="shared" si="0"/>
        <v>106.25555884968871</v>
      </c>
      <c r="F26" s="6">
        <v>3306</v>
      </c>
      <c r="G26" s="6">
        <v>3533</v>
      </c>
      <c r="H26" s="32">
        <f t="shared" si="1"/>
        <v>227</v>
      </c>
      <c r="I26" s="17">
        <f t="shared" si="2"/>
        <v>106.86630369026014</v>
      </c>
    </row>
    <row r="27" spans="1:9" ht="13.5" thickBot="1">
      <c r="A27" s="26" t="s">
        <v>41</v>
      </c>
      <c r="B27" s="33">
        <v>48289</v>
      </c>
      <c r="C27" s="11">
        <v>51957</v>
      </c>
      <c r="D27" s="31">
        <f t="shared" si="3"/>
        <v>3668</v>
      </c>
      <c r="E27" s="16">
        <f t="shared" si="0"/>
        <v>107.5959328211394</v>
      </c>
      <c r="F27" s="12">
        <v>46741</v>
      </c>
      <c r="G27" s="12">
        <v>49406</v>
      </c>
      <c r="H27" s="31">
        <f t="shared" si="1"/>
        <v>2665</v>
      </c>
      <c r="I27" s="16">
        <f t="shared" si="2"/>
        <v>105.70163239982028</v>
      </c>
    </row>
    <row r="28" spans="1:9">
      <c r="A28" s="20" t="s">
        <v>15</v>
      </c>
      <c r="B28" s="30">
        <v>6504</v>
      </c>
      <c r="C28" s="4">
        <v>7007</v>
      </c>
      <c r="D28" s="30">
        <f t="shared" si="3"/>
        <v>503</v>
      </c>
      <c r="E28" s="15">
        <f t="shared" si="0"/>
        <v>107.73370233702337</v>
      </c>
      <c r="F28" s="4">
        <v>6280</v>
      </c>
      <c r="G28" s="4">
        <v>6640</v>
      </c>
      <c r="H28" s="30">
        <f t="shared" si="1"/>
        <v>360</v>
      </c>
      <c r="I28" s="15">
        <f t="shared" si="2"/>
        <v>105.73248407643312</v>
      </c>
    </row>
    <row r="29" spans="1:9">
      <c r="A29" s="20" t="s">
        <v>20</v>
      </c>
      <c r="B29" s="30">
        <v>14917</v>
      </c>
      <c r="C29" s="4">
        <v>15783</v>
      </c>
      <c r="D29" s="30">
        <f t="shared" si="3"/>
        <v>866</v>
      </c>
      <c r="E29" s="15">
        <f t="shared" si="0"/>
        <v>105.80545686129919</v>
      </c>
      <c r="F29" s="4">
        <v>15024</v>
      </c>
      <c r="G29" s="4">
        <v>15609</v>
      </c>
      <c r="H29" s="30">
        <f t="shared" si="1"/>
        <v>585</v>
      </c>
      <c r="I29" s="15">
        <f t="shared" si="2"/>
        <v>103.8937699680511</v>
      </c>
    </row>
    <row r="30" spans="1:9">
      <c r="A30" s="19" t="s">
        <v>26</v>
      </c>
      <c r="B30" s="29">
        <v>8942</v>
      </c>
      <c r="C30" s="3">
        <v>9911</v>
      </c>
      <c r="D30" s="29">
        <f t="shared" si="3"/>
        <v>969</v>
      </c>
      <c r="E30" s="14">
        <f t="shared" si="0"/>
        <v>110.83650190114069</v>
      </c>
      <c r="F30" s="3">
        <v>8138</v>
      </c>
      <c r="G30" s="3">
        <v>8984</v>
      </c>
      <c r="H30" s="29">
        <f t="shared" si="1"/>
        <v>846</v>
      </c>
      <c r="I30" s="14">
        <f t="shared" si="2"/>
        <v>110.39567461292701</v>
      </c>
    </row>
    <row r="31" spans="1:9">
      <c r="A31" s="21" t="s">
        <v>233</v>
      </c>
      <c r="B31" s="30">
        <v>4488</v>
      </c>
      <c r="C31" s="4">
        <v>4737</v>
      </c>
      <c r="D31" s="30">
        <f t="shared" si="3"/>
        <v>249</v>
      </c>
      <c r="E31" s="15">
        <f t="shared" si="0"/>
        <v>105.54812834224599</v>
      </c>
      <c r="F31" s="4">
        <v>4339</v>
      </c>
      <c r="G31" s="4">
        <v>4531</v>
      </c>
      <c r="H31" s="30">
        <f t="shared" si="1"/>
        <v>192</v>
      </c>
      <c r="I31" s="15">
        <f t="shared" si="2"/>
        <v>104.42498271491128</v>
      </c>
    </row>
    <row r="32" spans="1:9">
      <c r="A32" s="21" t="s">
        <v>234</v>
      </c>
      <c r="B32" s="30">
        <v>8029</v>
      </c>
      <c r="C32" s="4">
        <v>8533</v>
      </c>
      <c r="D32" s="30">
        <f t="shared" si="3"/>
        <v>504</v>
      </c>
      <c r="E32" s="15">
        <f t="shared" si="0"/>
        <v>106.27724498692241</v>
      </c>
      <c r="F32" s="4">
        <v>7700</v>
      </c>
      <c r="G32" s="4">
        <v>7986</v>
      </c>
      <c r="H32" s="30">
        <f t="shared" si="1"/>
        <v>286</v>
      </c>
      <c r="I32" s="15">
        <f t="shared" si="2"/>
        <v>103.71428571428571</v>
      </c>
    </row>
    <row r="33" spans="1:9" ht="13.5" thickBot="1">
      <c r="A33" s="19" t="s">
        <v>27</v>
      </c>
      <c r="B33" s="29">
        <v>5409</v>
      </c>
      <c r="C33" s="3">
        <v>5986</v>
      </c>
      <c r="D33" s="29">
        <f t="shared" ref="D33:D44" si="4">C33-B33</f>
        <v>577</v>
      </c>
      <c r="E33" s="14">
        <f t="shared" ref="E33:E45" si="5">C33/B33*100</f>
        <v>110.6674061748937</v>
      </c>
      <c r="F33" s="3">
        <v>5260</v>
      </c>
      <c r="G33" s="3">
        <v>5656</v>
      </c>
      <c r="H33" s="29">
        <f t="shared" ref="H33:H44" si="6">G33-F33</f>
        <v>396</v>
      </c>
      <c r="I33" s="14">
        <f t="shared" ref="I33:I45" si="7">G33/F33*100</f>
        <v>107.52851711026616</v>
      </c>
    </row>
    <row r="34" spans="1:9" ht="13.5" thickBot="1">
      <c r="A34" s="23" t="s">
        <v>35</v>
      </c>
      <c r="B34" s="31">
        <v>28681</v>
      </c>
      <c r="C34" s="9">
        <v>31094</v>
      </c>
      <c r="D34" s="31">
        <f t="shared" si="4"/>
        <v>2413</v>
      </c>
      <c r="E34" s="16">
        <f t="shared" si="5"/>
        <v>108.4132352428437</v>
      </c>
      <c r="F34" s="10">
        <v>28744</v>
      </c>
      <c r="G34" s="10">
        <v>30245</v>
      </c>
      <c r="H34" s="31">
        <f t="shared" si="6"/>
        <v>1501</v>
      </c>
      <c r="I34" s="16">
        <f t="shared" si="7"/>
        <v>105.2219593654328</v>
      </c>
    </row>
    <row r="35" spans="1:9">
      <c r="A35" s="19" t="s">
        <v>5</v>
      </c>
      <c r="B35" s="29">
        <v>2351</v>
      </c>
      <c r="C35" s="3">
        <v>2573</v>
      </c>
      <c r="D35" s="29">
        <f t="shared" si="4"/>
        <v>222</v>
      </c>
      <c r="E35" s="14">
        <f t="shared" si="5"/>
        <v>109.44279030199915</v>
      </c>
      <c r="F35" s="3">
        <v>2398</v>
      </c>
      <c r="G35" s="3">
        <v>2530</v>
      </c>
      <c r="H35" s="29">
        <f t="shared" si="6"/>
        <v>132</v>
      </c>
      <c r="I35" s="14">
        <f t="shared" si="7"/>
        <v>105.50458715596329</v>
      </c>
    </row>
    <row r="36" spans="1:9">
      <c r="A36" s="20" t="s">
        <v>24</v>
      </c>
      <c r="B36" s="30">
        <v>5989</v>
      </c>
      <c r="C36" s="4">
        <v>6528</v>
      </c>
      <c r="D36" s="30">
        <f t="shared" si="4"/>
        <v>539</v>
      </c>
      <c r="E36" s="15">
        <f t="shared" si="5"/>
        <v>108.99983302721657</v>
      </c>
      <c r="F36" s="4">
        <v>5993</v>
      </c>
      <c r="G36" s="4">
        <v>6230</v>
      </c>
      <c r="H36" s="30">
        <f t="shared" si="6"/>
        <v>237</v>
      </c>
      <c r="I36" s="15">
        <f t="shared" si="7"/>
        <v>103.95461371600202</v>
      </c>
    </row>
    <row r="37" spans="1:9">
      <c r="A37" s="19" t="s">
        <v>6</v>
      </c>
      <c r="B37" s="29">
        <v>3863</v>
      </c>
      <c r="C37" s="3">
        <v>4207</v>
      </c>
      <c r="D37" s="29">
        <f t="shared" si="4"/>
        <v>344</v>
      </c>
      <c r="E37" s="14">
        <f t="shared" si="5"/>
        <v>108.9049961170075</v>
      </c>
      <c r="F37" s="3">
        <v>4456</v>
      </c>
      <c r="G37" s="3">
        <v>4662</v>
      </c>
      <c r="H37" s="29">
        <f t="shared" si="6"/>
        <v>206</v>
      </c>
      <c r="I37" s="14">
        <f t="shared" si="7"/>
        <v>104.6229802513465</v>
      </c>
    </row>
    <row r="38" spans="1:9">
      <c r="A38" s="20" t="s">
        <v>25</v>
      </c>
      <c r="B38" s="30">
        <v>2801</v>
      </c>
      <c r="C38" s="4">
        <v>3041</v>
      </c>
      <c r="D38" s="30">
        <f t="shared" si="4"/>
        <v>240</v>
      </c>
      <c r="E38" s="15">
        <f t="shared" si="5"/>
        <v>108.56836843984293</v>
      </c>
      <c r="F38" s="4">
        <v>2670</v>
      </c>
      <c r="G38" s="4">
        <v>2884</v>
      </c>
      <c r="H38" s="30">
        <f t="shared" si="6"/>
        <v>214</v>
      </c>
      <c r="I38" s="15">
        <f t="shared" si="7"/>
        <v>108.01498127340825</v>
      </c>
    </row>
    <row r="39" spans="1:9">
      <c r="A39" s="20" t="s">
        <v>8</v>
      </c>
      <c r="B39" s="30">
        <v>2567</v>
      </c>
      <c r="C39" s="4">
        <v>2810</v>
      </c>
      <c r="D39" s="30">
        <f t="shared" si="4"/>
        <v>243</v>
      </c>
      <c r="E39" s="15">
        <f t="shared" si="5"/>
        <v>109.46630307752241</v>
      </c>
      <c r="F39" s="4">
        <v>2459</v>
      </c>
      <c r="G39" s="4">
        <v>2630</v>
      </c>
      <c r="H39" s="30">
        <f t="shared" si="6"/>
        <v>171</v>
      </c>
      <c r="I39" s="15">
        <f t="shared" si="7"/>
        <v>106.95404636030908</v>
      </c>
    </row>
    <row r="40" spans="1:9">
      <c r="A40" s="20" t="s">
        <v>9</v>
      </c>
      <c r="B40" s="30">
        <v>3945</v>
      </c>
      <c r="C40" s="4">
        <v>4453</v>
      </c>
      <c r="D40" s="30">
        <f t="shared" si="4"/>
        <v>508</v>
      </c>
      <c r="E40" s="15">
        <f t="shared" si="5"/>
        <v>112.87705956907479</v>
      </c>
      <c r="F40" s="4">
        <v>3973</v>
      </c>
      <c r="G40" s="4">
        <v>4296</v>
      </c>
      <c r="H40" s="30">
        <f t="shared" si="6"/>
        <v>323</v>
      </c>
      <c r="I40" s="15">
        <f t="shared" si="7"/>
        <v>108.12987666750567</v>
      </c>
    </row>
    <row r="41" spans="1:9">
      <c r="A41" s="20" t="s">
        <v>10</v>
      </c>
      <c r="B41" s="30">
        <v>3881</v>
      </c>
      <c r="C41" s="4">
        <v>4007</v>
      </c>
      <c r="D41" s="30">
        <f t="shared" si="4"/>
        <v>126</v>
      </c>
      <c r="E41" s="15">
        <f t="shared" si="5"/>
        <v>103.24658593146097</v>
      </c>
      <c r="F41" s="4">
        <v>3738</v>
      </c>
      <c r="G41" s="4">
        <v>3861</v>
      </c>
      <c r="H41" s="30">
        <f t="shared" si="6"/>
        <v>123</v>
      </c>
      <c r="I41" s="15">
        <f t="shared" si="7"/>
        <v>103.29052969502408</v>
      </c>
    </row>
    <row r="42" spans="1:9" ht="13.5" thickBot="1">
      <c r="A42" s="27" t="s">
        <v>12</v>
      </c>
      <c r="B42" s="29">
        <v>3284</v>
      </c>
      <c r="C42" s="3">
        <v>3475</v>
      </c>
      <c r="D42" s="29">
        <f t="shared" si="4"/>
        <v>191</v>
      </c>
      <c r="E42" s="14">
        <f t="shared" si="5"/>
        <v>105.81607795371497</v>
      </c>
      <c r="F42" s="3">
        <v>3057</v>
      </c>
      <c r="G42" s="3">
        <v>3152</v>
      </c>
      <c r="H42" s="29">
        <f t="shared" si="6"/>
        <v>95</v>
      </c>
      <c r="I42" s="14">
        <f t="shared" si="7"/>
        <v>103.10762185148839</v>
      </c>
    </row>
    <row r="43" spans="1:9" ht="13.5" thickBot="1">
      <c r="A43" s="23" t="s">
        <v>36</v>
      </c>
      <c r="B43" s="31">
        <v>18997</v>
      </c>
      <c r="C43" s="9">
        <v>19961</v>
      </c>
      <c r="D43" s="31">
        <f t="shared" si="4"/>
        <v>964</v>
      </c>
      <c r="E43" s="16">
        <f t="shared" si="5"/>
        <v>105.07448544507028</v>
      </c>
      <c r="F43" s="10">
        <v>18552</v>
      </c>
      <c r="G43" s="10">
        <v>18781</v>
      </c>
      <c r="H43" s="31">
        <f t="shared" si="6"/>
        <v>229</v>
      </c>
      <c r="I43" s="16">
        <f t="shared" si="7"/>
        <v>101.23436826218197</v>
      </c>
    </row>
    <row r="44" spans="1:9" ht="14.25" customHeight="1" thickBot="1">
      <c r="A44" s="27" t="s">
        <v>11</v>
      </c>
      <c r="B44" s="29">
        <v>18997</v>
      </c>
      <c r="C44" s="3">
        <v>19961</v>
      </c>
      <c r="D44" s="29">
        <f t="shared" si="4"/>
        <v>964</v>
      </c>
      <c r="E44" s="14">
        <f t="shared" si="5"/>
        <v>105.07448544507028</v>
      </c>
      <c r="F44" s="3">
        <v>18552</v>
      </c>
      <c r="G44" s="3">
        <v>18781</v>
      </c>
      <c r="H44" s="29">
        <f t="shared" si="6"/>
        <v>229</v>
      </c>
      <c r="I44" s="14">
        <f t="shared" si="7"/>
        <v>101.23436826218197</v>
      </c>
    </row>
    <row r="45" spans="1:9" ht="26.25" thickBot="1">
      <c r="A45" s="34" t="s">
        <v>33</v>
      </c>
      <c r="B45" s="28">
        <v>157369</v>
      </c>
      <c r="C45" s="28">
        <v>169003</v>
      </c>
      <c r="D45" s="28">
        <f t="shared" ref="D45" si="8">D10+D20+D27+D34+D43</f>
        <v>11634</v>
      </c>
      <c r="E45" s="13">
        <f t="shared" si="5"/>
        <v>107.39281561171514</v>
      </c>
      <c r="F45" s="28">
        <v>153558</v>
      </c>
      <c r="G45" s="28">
        <v>161245</v>
      </c>
      <c r="H45" s="28">
        <f>H10+H20+H27+H34+H43</f>
        <v>7687</v>
      </c>
      <c r="I45" s="13">
        <f t="shared" si="7"/>
        <v>105.00592609958453</v>
      </c>
    </row>
    <row r="46" spans="1:9">
      <c r="A46" s="2" t="s">
        <v>43</v>
      </c>
      <c r="B46" s="2"/>
      <c r="C46" s="2"/>
      <c r="D46" s="2"/>
    </row>
    <row r="47" spans="1:9">
      <c r="A47" s="2" t="s">
        <v>38</v>
      </c>
      <c r="B47" s="2"/>
      <c r="C47" s="2"/>
      <c r="D47" s="2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2:I2"/>
    <mergeCell ref="A3:I3"/>
    <mergeCell ref="A5:A9"/>
    <mergeCell ref="B5:E5"/>
    <mergeCell ref="F5:I5"/>
    <mergeCell ref="B6:C8"/>
    <mergeCell ref="F6:G8"/>
  </mergeCells>
  <phoneticPr fontId="42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P34"/>
  <sheetViews>
    <sheetView showGridLines="0" topLeftCell="A13" workbookViewId="0">
      <selection activeCell="U10" sqref="U10"/>
    </sheetView>
  </sheetViews>
  <sheetFormatPr defaultRowHeight="12.75"/>
  <cols>
    <col min="1" max="1" width="32.7109375" customWidth="1"/>
    <col min="2" max="2" width="11.7109375" customWidth="1"/>
    <col min="3" max="3" width="12.140625" customWidth="1"/>
    <col min="4" max="4" width="11.5703125" customWidth="1"/>
    <col min="5" max="5" width="14.140625" customWidth="1"/>
    <col min="6" max="6" width="12.28515625" customWidth="1"/>
    <col min="7" max="7" width="12.140625" customWidth="1"/>
    <col min="8" max="8" width="10.85546875" customWidth="1"/>
    <col min="9" max="9" width="13.5703125" customWidth="1"/>
    <col min="10" max="10" width="8" customWidth="1"/>
    <col min="11" max="11" width="32.5703125" hidden="1" customWidth="1"/>
    <col min="12" max="12" width="20.5703125" hidden="1" customWidth="1"/>
    <col min="13" max="13" width="18.28515625" hidden="1" customWidth="1"/>
    <col min="14" max="14" width="8.7109375" customWidth="1"/>
    <col min="15" max="15" width="8.140625" customWidth="1"/>
    <col min="16" max="16" width="6.42578125" customWidth="1"/>
  </cols>
  <sheetData>
    <row r="1" spans="1:16" ht="15">
      <c r="I1" s="5"/>
      <c r="J1" s="572" t="s">
        <v>69</v>
      </c>
      <c r="K1" s="572"/>
      <c r="L1" s="572"/>
      <c r="M1" s="572"/>
      <c r="N1" s="572"/>
      <c r="O1" s="572"/>
    </row>
    <row r="2" spans="1:16" ht="18" customHeight="1">
      <c r="A2" s="572" t="s">
        <v>68</v>
      </c>
      <c r="B2" s="572"/>
      <c r="C2" s="572"/>
      <c r="D2" s="572"/>
      <c r="E2" s="572"/>
      <c r="F2" s="572"/>
      <c r="G2" s="572"/>
      <c r="H2" s="572"/>
      <c r="I2" s="572"/>
    </row>
    <row r="3" spans="1:16" ht="16.5" customHeight="1">
      <c r="A3" s="572" t="s">
        <v>269</v>
      </c>
      <c r="B3" s="572"/>
      <c r="C3" s="572"/>
      <c r="D3" s="572"/>
      <c r="E3" s="572"/>
      <c r="F3" s="572"/>
      <c r="G3" s="572"/>
      <c r="H3" s="572"/>
      <c r="I3" s="572"/>
    </row>
    <row r="4" spans="1:16" ht="7.5" customHeight="1" thickBot="1"/>
    <row r="5" spans="1:16" ht="14.25" customHeight="1" thickTop="1" thickBot="1">
      <c r="A5" s="584" t="s">
        <v>67</v>
      </c>
      <c r="B5" s="587" t="s">
        <v>230</v>
      </c>
      <c r="C5" s="587"/>
      <c r="D5" s="587"/>
      <c r="E5" s="588"/>
      <c r="F5" s="589" t="s">
        <v>270</v>
      </c>
      <c r="G5" s="587"/>
      <c r="H5" s="587"/>
      <c r="I5" s="588"/>
      <c r="J5" s="590" t="s">
        <v>66</v>
      </c>
      <c r="K5" s="591"/>
      <c r="L5" s="591"/>
      <c r="M5" s="591"/>
      <c r="N5" s="591"/>
      <c r="O5" s="592"/>
    </row>
    <row r="6" spans="1:16" ht="12.75" customHeight="1" thickTop="1">
      <c r="A6" s="585"/>
      <c r="B6" s="593" t="s">
        <v>32</v>
      </c>
      <c r="C6" s="594"/>
      <c r="D6" s="599" t="s">
        <v>272</v>
      </c>
      <c r="E6" s="602" t="s">
        <v>273</v>
      </c>
      <c r="F6" s="593" t="s">
        <v>32</v>
      </c>
      <c r="G6" s="594"/>
      <c r="H6" s="599" t="s">
        <v>271</v>
      </c>
      <c r="I6" s="602" t="s">
        <v>274</v>
      </c>
      <c r="J6" s="606" t="s">
        <v>65</v>
      </c>
      <c r="K6" s="607"/>
      <c r="L6" s="607"/>
      <c r="M6" s="607"/>
      <c r="N6" s="607"/>
      <c r="O6" s="608"/>
    </row>
    <row r="7" spans="1:16">
      <c r="A7" s="585"/>
      <c r="B7" s="595"/>
      <c r="C7" s="596"/>
      <c r="D7" s="600"/>
      <c r="E7" s="603"/>
      <c r="F7" s="595"/>
      <c r="G7" s="596"/>
      <c r="H7" s="600"/>
      <c r="I7" s="603"/>
      <c r="J7" s="609"/>
      <c r="K7" s="610"/>
      <c r="L7" s="610"/>
      <c r="M7" s="610"/>
      <c r="N7" s="610"/>
      <c r="O7" s="611"/>
    </row>
    <row r="8" spans="1:16" ht="18" customHeight="1" thickBot="1">
      <c r="A8" s="585"/>
      <c r="B8" s="597"/>
      <c r="C8" s="598"/>
      <c r="D8" s="600"/>
      <c r="E8" s="603"/>
      <c r="F8" s="595"/>
      <c r="G8" s="596"/>
      <c r="H8" s="600"/>
      <c r="I8" s="603"/>
      <c r="J8" s="609"/>
      <c r="K8" s="610"/>
      <c r="L8" s="610"/>
      <c r="M8" s="610"/>
      <c r="N8" s="610"/>
      <c r="O8" s="611"/>
    </row>
    <row r="9" spans="1:16" ht="22.5" customHeight="1" thickTop="1" thickBot="1">
      <c r="A9" s="586"/>
      <c r="B9" s="519" t="s">
        <v>228</v>
      </c>
      <c r="C9" s="114" t="s">
        <v>264</v>
      </c>
      <c r="D9" s="601"/>
      <c r="E9" s="604"/>
      <c r="F9" s="484" t="s">
        <v>257</v>
      </c>
      <c r="G9" s="114" t="s">
        <v>265</v>
      </c>
      <c r="H9" s="601"/>
      <c r="I9" s="605"/>
      <c r="J9" s="117" t="s">
        <v>275</v>
      </c>
      <c r="K9" s="116"/>
      <c r="L9" s="116"/>
      <c r="M9" s="116"/>
      <c r="N9" s="115" t="s">
        <v>276</v>
      </c>
      <c r="O9" s="114" t="s">
        <v>277</v>
      </c>
    </row>
    <row r="10" spans="1:16" ht="23.25" customHeight="1" thickTop="1" thickBot="1">
      <c r="A10" s="113" t="s">
        <v>64</v>
      </c>
      <c r="B10" s="86">
        <v>157369</v>
      </c>
      <c r="C10" s="89">
        <v>169003</v>
      </c>
      <c r="D10" s="86">
        <f t="shared" ref="D10:D32" si="0">C10-B10</f>
        <v>11634</v>
      </c>
      <c r="E10" s="88">
        <f t="shared" ref="E10:E22" si="1">C10/B10*100</f>
        <v>107.39281561171514</v>
      </c>
      <c r="F10" s="86">
        <v>153558</v>
      </c>
      <c r="G10" s="87">
        <v>161245</v>
      </c>
      <c r="H10" s="86">
        <f t="shared" ref="H10:H22" si="2">G10-F10</f>
        <v>7687</v>
      </c>
      <c r="I10" s="88">
        <f t="shared" ref="I10:I22" si="3">G10/F10*100</f>
        <v>105.00592609958453</v>
      </c>
      <c r="J10" s="112">
        <v>100</v>
      </c>
      <c r="K10" s="111"/>
      <c r="L10" s="111"/>
      <c r="M10" s="111"/>
      <c r="N10" s="111">
        <v>100</v>
      </c>
      <c r="O10" s="110">
        <v>100</v>
      </c>
    </row>
    <row r="11" spans="1:16" ht="16.5" customHeight="1" thickTop="1">
      <c r="A11" s="503" t="s">
        <v>76</v>
      </c>
      <c r="B11" s="108">
        <v>80277</v>
      </c>
      <c r="C11" s="107">
        <v>84463</v>
      </c>
      <c r="D11" s="106">
        <f t="shared" si="0"/>
        <v>4186</v>
      </c>
      <c r="E11" s="109">
        <f t="shared" si="1"/>
        <v>105.21444498424206</v>
      </c>
      <c r="F11" s="108">
        <v>77794</v>
      </c>
      <c r="G11" s="107">
        <v>80427</v>
      </c>
      <c r="H11" s="106">
        <f t="shared" si="2"/>
        <v>2633</v>
      </c>
      <c r="I11" s="105">
        <f t="shared" si="3"/>
        <v>103.38457978764428</v>
      </c>
      <c r="J11" s="104">
        <f>C11/$C$10*100</f>
        <v>49.977219339301669</v>
      </c>
      <c r="K11" s="103"/>
      <c r="L11" s="103"/>
      <c r="M11" s="103"/>
      <c r="N11" s="102">
        <f t="shared" ref="N11:N22" si="4">F11/$F$10*100</f>
        <v>50.660988030581279</v>
      </c>
      <c r="O11" s="101">
        <f>G11/G10*100</f>
        <v>49.878755930416446</v>
      </c>
      <c r="P11" s="43"/>
    </row>
    <row r="12" spans="1:16" ht="16.5" customHeight="1">
      <c r="A12" s="433" t="s">
        <v>240</v>
      </c>
      <c r="B12" s="62">
        <v>77092</v>
      </c>
      <c r="C12" s="68">
        <v>84540</v>
      </c>
      <c r="D12" s="75">
        <f t="shared" si="0"/>
        <v>7448</v>
      </c>
      <c r="E12" s="78">
        <f t="shared" si="1"/>
        <v>109.66118403984851</v>
      </c>
      <c r="F12" s="62">
        <v>75764</v>
      </c>
      <c r="G12" s="68">
        <v>80818</v>
      </c>
      <c r="H12" s="75">
        <f t="shared" si="2"/>
        <v>5054</v>
      </c>
      <c r="I12" s="74">
        <f t="shared" si="3"/>
        <v>106.67071432342536</v>
      </c>
      <c r="J12" s="58">
        <f t="shared" ref="J12:J22" si="5">C12/$C$10*100</f>
        <v>50.022780660698331</v>
      </c>
      <c r="K12" s="57"/>
      <c r="L12" s="57"/>
      <c r="M12" s="57"/>
      <c r="N12" s="56">
        <f t="shared" si="4"/>
        <v>49.339011969418721</v>
      </c>
      <c r="O12" s="55">
        <f t="shared" ref="O12:O22" si="6">G12/$G$10*100</f>
        <v>50.121244069583547</v>
      </c>
      <c r="P12" s="43"/>
    </row>
    <row r="13" spans="1:16" ht="15.75" customHeight="1">
      <c r="A13" s="433" t="s">
        <v>80</v>
      </c>
      <c r="B13" s="77">
        <v>136667</v>
      </c>
      <c r="C13" s="76">
        <v>147412</v>
      </c>
      <c r="D13" s="75">
        <f t="shared" si="0"/>
        <v>10745</v>
      </c>
      <c r="E13" s="78">
        <f t="shared" si="1"/>
        <v>107.86217594591233</v>
      </c>
      <c r="F13" s="77">
        <v>133440</v>
      </c>
      <c r="G13" s="76">
        <v>140479</v>
      </c>
      <c r="H13" s="75">
        <f t="shared" si="2"/>
        <v>7039</v>
      </c>
      <c r="I13" s="74">
        <f t="shared" si="3"/>
        <v>105.27502997601918</v>
      </c>
      <c r="J13" s="58">
        <f t="shared" si="5"/>
        <v>87.22448713928155</v>
      </c>
      <c r="K13" s="57"/>
      <c r="L13" s="57"/>
      <c r="M13" s="57"/>
      <c r="N13" s="56">
        <f t="shared" si="4"/>
        <v>86.898761380064855</v>
      </c>
      <c r="O13" s="55">
        <f t="shared" si="6"/>
        <v>87.1214611305777</v>
      </c>
      <c r="P13" s="43"/>
    </row>
    <row r="14" spans="1:16" ht="15.75" customHeight="1">
      <c r="A14" s="433" t="s">
        <v>241</v>
      </c>
      <c r="B14" s="77">
        <v>5611</v>
      </c>
      <c r="C14" s="76">
        <v>6202</v>
      </c>
      <c r="D14" s="75">
        <f t="shared" si="0"/>
        <v>591</v>
      </c>
      <c r="E14" s="78">
        <f t="shared" si="1"/>
        <v>110.53288183924434</v>
      </c>
      <c r="F14" s="77">
        <v>6634</v>
      </c>
      <c r="G14" s="76">
        <v>6834</v>
      </c>
      <c r="H14" s="75">
        <f t="shared" si="2"/>
        <v>200</v>
      </c>
      <c r="I14" s="74">
        <f t="shared" si="3"/>
        <v>103.01477238468495</v>
      </c>
      <c r="J14" s="58">
        <f t="shared" si="5"/>
        <v>3.6697573415856519</v>
      </c>
      <c r="K14" s="57"/>
      <c r="L14" s="57"/>
      <c r="M14" s="57"/>
      <c r="N14" s="56">
        <f t="shared" si="4"/>
        <v>4.3201917190898556</v>
      </c>
      <c r="O14" s="55">
        <f t="shared" si="6"/>
        <v>4.2382709541381125</v>
      </c>
      <c r="P14" s="43"/>
    </row>
    <row r="15" spans="1:16" ht="16.5" customHeight="1">
      <c r="A15" s="433" t="s">
        <v>242</v>
      </c>
      <c r="B15" s="77">
        <v>20702</v>
      </c>
      <c r="C15" s="76">
        <v>21591</v>
      </c>
      <c r="D15" s="75">
        <f t="shared" si="0"/>
        <v>889</v>
      </c>
      <c r="E15" s="78">
        <f t="shared" si="1"/>
        <v>104.29427108491933</v>
      </c>
      <c r="F15" s="77">
        <v>20118</v>
      </c>
      <c r="G15" s="76">
        <v>20766</v>
      </c>
      <c r="H15" s="75">
        <f t="shared" si="2"/>
        <v>648</v>
      </c>
      <c r="I15" s="74">
        <f t="shared" si="3"/>
        <v>103.22099612287504</v>
      </c>
      <c r="J15" s="58">
        <f t="shared" si="5"/>
        <v>12.775512860718448</v>
      </c>
      <c r="K15" s="57"/>
      <c r="L15" s="57"/>
      <c r="M15" s="57"/>
      <c r="N15" s="56">
        <f t="shared" si="4"/>
        <v>13.101238619935138</v>
      </c>
      <c r="O15" s="55">
        <f t="shared" si="6"/>
        <v>12.878538869422307</v>
      </c>
      <c r="P15" s="43"/>
    </row>
    <row r="16" spans="1:16" ht="16.5" customHeight="1">
      <c r="A16" s="436" t="s">
        <v>243</v>
      </c>
      <c r="B16" s="77">
        <v>30583</v>
      </c>
      <c r="C16" s="76">
        <v>33318</v>
      </c>
      <c r="D16" s="75">
        <f t="shared" si="0"/>
        <v>2735</v>
      </c>
      <c r="E16" s="78">
        <f t="shared" si="1"/>
        <v>108.94287676159958</v>
      </c>
      <c r="F16" s="77">
        <v>25042</v>
      </c>
      <c r="G16" s="76">
        <v>25905</v>
      </c>
      <c r="H16" s="75">
        <f t="shared" si="2"/>
        <v>863</v>
      </c>
      <c r="I16" s="74">
        <f t="shared" si="3"/>
        <v>103.44621036658414</v>
      </c>
      <c r="J16" s="58">
        <f t="shared" si="5"/>
        <v>19.714442938882744</v>
      </c>
      <c r="K16" s="57"/>
      <c r="L16" s="57"/>
      <c r="M16" s="57"/>
      <c r="N16" s="56">
        <f t="shared" si="4"/>
        <v>16.307844592922542</v>
      </c>
      <c r="O16" s="55">
        <f t="shared" si="6"/>
        <v>16.065614437656979</v>
      </c>
      <c r="P16" s="43"/>
    </row>
    <row r="17" spans="1:16" ht="16.5" customHeight="1">
      <c r="A17" s="437" t="s">
        <v>244</v>
      </c>
      <c r="B17" s="77">
        <v>126786</v>
      </c>
      <c r="C17" s="76">
        <v>135685</v>
      </c>
      <c r="D17" s="75">
        <f t="shared" si="0"/>
        <v>8899</v>
      </c>
      <c r="E17" s="78">
        <f t="shared" si="1"/>
        <v>107.01891376019435</v>
      </c>
      <c r="F17" s="77">
        <v>128516</v>
      </c>
      <c r="G17" s="76">
        <v>135340</v>
      </c>
      <c r="H17" s="75">
        <f t="shared" si="2"/>
        <v>6824</v>
      </c>
      <c r="I17" s="74">
        <f t="shared" si="3"/>
        <v>105.30984468859907</v>
      </c>
      <c r="J17" s="58">
        <f t="shared" si="5"/>
        <v>80.28555706111726</v>
      </c>
      <c r="K17" s="57"/>
      <c r="L17" s="57"/>
      <c r="M17" s="57"/>
      <c r="N17" s="56">
        <f t="shared" si="4"/>
        <v>83.69215540707745</v>
      </c>
      <c r="O17" s="55">
        <f t="shared" si="6"/>
        <v>83.93438556234301</v>
      </c>
      <c r="P17" s="43"/>
    </row>
    <row r="18" spans="1:16" ht="15.75" customHeight="1">
      <c r="A18" s="433" t="s">
        <v>245</v>
      </c>
      <c r="B18" s="77">
        <v>55989</v>
      </c>
      <c r="C18" s="76">
        <v>60570</v>
      </c>
      <c r="D18" s="75">
        <f t="shared" si="0"/>
        <v>4581</v>
      </c>
      <c r="E18" s="78">
        <f t="shared" si="1"/>
        <v>108.18196431441891</v>
      </c>
      <c r="F18" s="77">
        <v>55275</v>
      </c>
      <c r="G18" s="76">
        <v>58373</v>
      </c>
      <c r="H18" s="75">
        <f t="shared" si="2"/>
        <v>3098</v>
      </c>
      <c r="I18" s="74">
        <f t="shared" si="3"/>
        <v>105.60470375395749</v>
      </c>
      <c r="J18" s="58">
        <f t="shared" si="5"/>
        <v>35.839600480464846</v>
      </c>
      <c r="K18" s="57"/>
      <c r="L18" s="57"/>
      <c r="M18" s="57"/>
      <c r="N18" s="56">
        <f t="shared" si="4"/>
        <v>35.996170827960775</v>
      </c>
      <c r="O18" s="55">
        <f t="shared" si="6"/>
        <v>36.201432602561319</v>
      </c>
      <c r="P18" s="43"/>
    </row>
    <row r="19" spans="1:16" ht="16.5" customHeight="1">
      <c r="A19" s="438" t="s">
        <v>246</v>
      </c>
      <c r="B19" s="77">
        <v>101380</v>
      </c>
      <c r="C19" s="98">
        <v>108433</v>
      </c>
      <c r="D19" s="97">
        <f t="shared" si="0"/>
        <v>7053</v>
      </c>
      <c r="E19" s="100">
        <f t="shared" si="1"/>
        <v>106.9569934898402</v>
      </c>
      <c r="F19" s="99">
        <v>98283</v>
      </c>
      <c r="G19" s="98">
        <v>102872</v>
      </c>
      <c r="H19" s="97">
        <f t="shared" si="2"/>
        <v>4589</v>
      </c>
      <c r="I19" s="96">
        <f t="shared" si="3"/>
        <v>104.66916964276629</v>
      </c>
      <c r="J19" s="95">
        <f t="shared" si="5"/>
        <v>64.160399519535162</v>
      </c>
      <c r="K19" s="94"/>
      <c r="L19" s="94"/>
      <c r="M19" s="94"/>
      <c r="N19" s="93">
        <f t="shared" si="4"/>
        <v>64.003829172039232</v>
      </c>
      <c r="O19" s="92">
        <f t="shared" si="6"/>
        <v>63.798567397438674</v>
      </c>
      <c r="P19" s="43"/>
    </row>
    <row r="20" spans="1:16" ht="28.5" customHeight="1">
      <c r="A20" s="118" t="s">
        <v>79</v>
      </c>
      <c r="B20" s="77">
        <v>7207</v>
      </c>
      <c r="C20" s="68">
        <v>7813</v>
      </c>
      <c r="D20" s="60">
        <f t="shared" si="0"/>
        <v>606</v>
      </c>
      <c r="E20" s="63">
        <f t="shared" si="1"/>
        <v>108.40849174413765</v>
      </c>
      <c r="F20" s="62">
        <v>6788</v>
      </c>
      <c r="G20" s="68">
        <v>7242</v>
      </c>
      <c r="H20" s="60">
        <f t="shared" si="2"/>
        <v>454</v>
      </c>
      <c r="I20" s="59">
        <f t="shared" si="3"/>
        <v>106.68827342368887</v>
      </c>
      <c r="J20" s="58">
        <f t="shared" si="5"/>
        <v>4.6229948580794424</v>
      </c>
      <c r="K20" s="57"/>
      <c r="L20" s="57"/>
      <c r="M20" s="57"/>
      <c r="N20" s="56">
        <f t="shared" si="4"/>
        <v>4.4204795582125316</v>
      </c>
      <c r="O20" s="55">
        <f t="shared" si="6"/>
        <v>4.4913020558777017</v>
      </c>
      <c r="P20" s="43"/>
    </row>
    <row r="21" spans="1:16" ht="28.5" customHeight="1" thickBot="1">
      <c r="A21" s="442" t="s">
        <v>247</v>
      </c>
      <c r="B21" s="504">
        <v>1810</v>
      </c>
      <c r="C21" s="505">
        <v>1958</v>
      </c>
      <c r="D21" s="49">
        <f>C21-B21</f>
        <v>148</v>
      </c>
      <c r="E21" s="506">
        <f>C21/B21*100</f>
        <v>108.17679558011051</v>
      </c>
      <c r="F21" s="62">
        <v>1639</v>
      </c>
      <c r="G21" s="68">
        <v>1758</v>
      </c>
      <c r="H21" s="60">
        <f>G21-F21</f>
        <v>119</v>
      </c>
      <c r="I21" s="59">
        <f>G21/F21*100</f>
        <v>107.26052471018915</v>
      </c>
      <c r="J21" s="58">
        <f>C21/$C$10*100</f>
        <v>1.158559315515109</v>
      </c>
      <c r="K21" s="57"/>
      <c r="L21" s="57"/>
      <c r="M21" s="57"/>
      <c r="N21" s="56">
        <f>F21/$F$10*100</f>
        <v>1.0673491449484884</v>
      </c>
      <c r="O21" s="55">
        <f>G21/$G$10*100</f>
        <v>1.0902663648485225</v>
      </c>
      <c r="P21" s="43"/>
    </row>
    <row r="22" spans="1:16" ht="24.75" customHeight="1" thickTop="1" thickBot="1">
      <c r="A22" s="91" t="s">
        <v>248</v>
      </c>
      <c r="B22" s="90">
        <v>142008</v>
      </c>
      <c r="C22" s="89">
        <v>152701</v>
      </c>
      <c r="D22" s="86">
        <f t="shared" si="0"/>
        <v>10693</v>
      </c>
      <c r="E22" s="88">
        <f t="shared" si="1"/>
        <v>107.52985747281842</v>
      </c>
      <c r="F22" s="86">
        <v>139801</v>
      </c>
      <c r="G22" s="87">
        <v>147035</v>
      </c>
      <c r="H22" s="86">
        <f t="shared" si="2"/>
        <v>7234</v>
      </c>
      <c r="I22" s="85">
        <f t="shared" si="3"/>
        <v>105.17449803649473</v>
      </c>
      <c r="J22" s="84">
        <f t="shared" si="5"/>
        <v>90.354017384306786</v>
      </c>
      <c r="K22" s="83"/>
      <c r="L22" s="83"/>
      <c r="M22" s="83"/>
      <c r="N22" s="82">
        <f t="shared" si="4"/>
        <v>91.041170111619067</v>
      </c>
      <c r="O22" s="81">
        <f t="shared" si="6"/>
        <v>91.187323637942256</v>
      </c>
      <c r="P22" s="43"/>
    </row>
    <row r="23" spans="1:16" ht="17.25" customHeight="1" thickTop="1">
      <c r="A23" s="67" t="s">
        <v>249</v>
      </c>
      <c r="B23" s="80">
        <v>25442</v>
      </c>
      <c r="C23" s="79">
        <v>27446</v>
      </c>
      <c r="D23" s="75">
        <f t="shared" si="0"/>
        <v>2004</v>
      </c>
      <c r="E23" s="78">
        <f t="shared" ref="E23:E32" si="7">C23/B23*100</f>
        <v>107.87673925005896</v>
      </c>
      <c r="F23" s="77">
        <v>23092</v>
      </c>
      <c r="G23" s="76">
        <v>24482</v>
      </c>
      <c r="H23" s="75">
        <f t="shared" ref="H23:H32" si="8">G23-F23</f>
        <v>1390</v>
      </c>
      <c r="I23" s="74">
        <f t="shared" ref="I23:I32" si="9">G23/F23*100</f>
        <v>106.01940065823663</v>
      </c>
      <c r="J23" s="73">
        <f t="shared" ref="J23:J32" si="10">C23/$C$10*100</f>
        <v>16.239948403282781</v>
      </c>
      <c r="K23" s="72"/>
      <c r="L23" s="72"/>
      <c r="M23" s="72"/>
      <c r="N23" s="71">
        <f t="shared" ref="N23:N32" si="11">F23/$F$10*100</f>
        <v>15.037966110525014</v>
      </c>
      <c r="O23" s="70">
        <f t="shared" ref="O23:O32" si="12">G23/$G$10*100</f>
        <v>15.18310645291327</v>
      </c>
      <c r="P23" s="43"/>
    </row>
    <row r="24" spans="1:16" ht="16.5" customHeight="1">
      <c r="A24" s="66" t="s">
        <v>250</v>
      </c>
      <c r="B24" s="65">
        <v>44191</v>
      </c>
      <c r="C24" s="69">
        <v>46936</v>
      </c>
      <c r="D24" s="60">
        <f t="shared" si="0"/>
        <v>2745</v>
      </c>
      <c r="E24" s="63">
        <f t="shared" si="7"/>
        <v>106.2116720599217</v>
      </c>
      <c r="F24" s="62">
        <v>45500</v>
      </c>
      <c r="G24" s="68">
        <v>47497</v>
      </c>
      <c r="H24" s="60">
        <f t="shared" si="8"/>
        <v>1997</v>
      </c>
      <c r="I24" s="59">
        <f t="shared" si="9"/>
        <v>104.38901098901098</v>
      </c>
      <c r="J24" s="58">
        <f t="shared" si="10"/>
        <v>27.772288065892319</v>
      </c>
      <c r="K24" s="57"/>
      <c r="L24" s="57"/>
      <c r="M24" s="57"/>
      <c r="N24" s="56">
        <f t="shared" si="11"/>
        <v>29.630497922609045</v>
      </c>
      <c r="O24" s="55">
        <f t="shared" si="12"/>
        <v>29.456417253248162</v>
      </c>
      <c r="P24" s="43"/>
    </row>
    <row r="25" spans="1:16" ht="15.75" customHeight="1">
      <c r="A25" s="66" t="s">
        <v>251</v>
      </c>
      <c r="B25" s="65">
        <v>48237</v>
      </c>
      <c r="C25" s="69">
        <v>52244</v>
      </c>
      <c r="D25" s="60">
        <f t="shared" si="0"/>
        <v>4007</v>
      </c>
      <c r="E25" s="63">
        <f t="shared" si="7"/>
        <v>108.30690134129404</v>
      </c>
      <c r="F25" s="62">
        <v>48006</v>
      </c>
      <c r="G25" s="68">
        <v>50494</v>
      </c>
      <c r="H25" s="60">
        <f t="shared" si="8"/>
        <v>2488</v>
      </c>
      <c r="I25" s="59">
        <f t="shared" si="9"/>
        <v>105.18268549764613</v>
      </c>
      <c r="J25" s="58">
        <f t="shared" si="10"/>
        <v>30.913060714898556</v>
      </c>
      <c r="K25" s="57"/>
      <c r="L25" s="57"/>
      <c r="M25" s="57"/>
      <c r="N25" s="56">
        <f t="shared" si="11"/>
        <v>31.262454577423515</v>
      </c>
      <c r="O25" s="55">
        <f t="shared" si="12"/>
        <v>31.315079537349995</v>
      </c>
      <c r="P25" s="43"/>
    </row>
    <row r="26" spans="1:16" ht="16.5" customHeight="1">
      <c r="A26" s="67" t="s">
        <v>122</v>
      </c>
      <c r="B26" s="65">
        <v>73539</v>
      </c>
      <c r="C26" s="69">
        <v>77541</v>
      </c>
      <c r="D26" s="60">
        <f t="shared" si="0"/>
        <v>4002</v>
      </c>
      <c r="E26" s="63">
        <f t="shared" si="7"/>
        <v>105.44201036184882</v>
      </c>
      <c r="F26" s="62">
        <v>77926</v>
      </c>
      <c r="G26" s="68">
        <v>81458</v>
      </c>
      <c r="H26" s="60">
        <f t="shared" si="8"/>
        <v>3532</v>
      </c>
      <c r="I26" s="59">
        <f t="shared" si="9"/>
        <v>104.53250519723841</v>
      </c>
      <c r="J26" s="58">
        <f t="shared" si="10"/>
        <v>45.881434057383593</v>
      </c>
      <c r="K26" s="57"/>
      <c r="L26" s="57"/>
      <c r="M26" s="57"/>
      <c r="N26" s="56">
        <f t="shared" si="11"/>
        <v>50.746949035543579</v>
      </c>
      <c r="O26" s="55">
        <f t="shared" si="12"/>
        <v>50.518155601724082</v>
      </c>
      <c r="P26" s="43"/>
    </row>
    <row r="27" spans="1:16" ht="23.25" customHeight="1">
      <c r="A27" s="67" t="s">
        <v>252</v>
      </c>
      <c r="B27" s="65">
        <v>18219</v>
      </c>
      <c r="C27" s="64">
        <v>19367</v>
      </c>
      <c r="D27" s="60">
        <f t="shared" si="0"/>
        <v>1148</v>
      </c>
      <c r="E27" s="63">
        <f t="shared" si="7"/>
        <v>106.30111422141719</v>
      </c>
      <c r="F27" s="62">
        <v>18992</v>
      </c>
      <c r="G27" s="61">
        <v>19863</v>
      </c>
      <c r="H27" s="60">
        <f t="shared" si="8"/>
        <v>871</v>
      </c>
      <c r="I27" s="59">
        <f t="shared" si="9"/>
        <v>104.58614153327717</v>
      </c>
      <c r="J27" s="58">
        <f t="shared" si="10"/>
        <v>11.459559889469418</v>
      </c>
      <c r="K27" s="57"/>
      <c r="L27" s="57"/>
      <c r="M27" s="57"/>
      <c r="N27" s="56">
        <f t="shared" si="11"/>
        <v>12.367965198817386</v>
      </c>
      <c r="O27" s="55">
        <f t="shared" si="12"/>
        <v>12.318521504542776</v>
      </c>
      <c r="P27" s="43"/>
    </row>
    <row r="28" spans="1:16" ht="27.75" customHeight="1">
      <c r="A28" s="66" t="s">
        <v>48</v>
      </c>
      <c r="B28" s="65">
        <v>15778</v>
      </c>
      <c r="C28" s="64">
        <v>16419</v>
      </c>
      <c r="D28" s="60">
        <f t="shared" si="0"/>
        <v>641</v>
      </c>
      <c r="E28" s="63">
        <f t="shared" si="7"/>
        <v>104.06261883635442</v>
      </c>
      <c r="F28" s="62">
        <v>16312</v>
      </c>
      <c r="G28" s="61">
        <v>16762</v>
      </c>
      <c r="H28" s="60">
        <f t="shared" si="8"/>
        <v>450</v>
      </c>
      <c r="I28" s="59">
        <f t="shared" si="9"/>
        <v>102.75870524767043</v>
      </c>
      <c r="J28" s="58">
        <f t="shared" si="10"/>
        <v>9.7152121559972304</v>
      </c>
      <c r="K28" s="57"/>
      <c r="L28" s="57"/>
      <c r="M28" s="57"/>
      <c r="N28" s="56">
        <f t="shared" si="11"/>
        <v>10.622696310188983</v>
      </c>
      <c r="O28" s="55">
        <f t="shared" si="12"/>
        <v>10.395361096468108</v>
      </c>
      <c r="P28" s="43"/>
    </row>
    <row r="29" spans="1:16" ht="15" customHeight="1">
      <c r="A29" s="66" t="s">
        <v>47</v>
      </c>
      <c r="B29" s="65">
        <v>29473</v>
      </c>
      <c r="C29" s="64">
        <v>31236</v>
      </c>
      <c r="D29" s="60">
        <f t="shared" si="0"/>
        <v>1763</v>
      </c>
      <c r="E29" s="63">
        <f t="shared" si="7"/>
        <v>105.98174600481798</v>
      </c>
      <c r="F29" s="62">
        <v>28174</v>
      </c>
      <c r="G29" s="61">
        <v>29456</v>
      </c>
      <c r="H29" s="60">
        <f t="shared" si="8"/>
        <v>1282</v>
      </c>
      <c r="I29" s="59">
        <f t="shared" si="9"/>
        <v>104.55029459785618</v>
      </c>
      <c r="J29" s="58">
        <f t="shared" si="10"/>
        <v>18.482512144754825</v>
      </c>
      <c r="K29" s="57"/>
      <c r="L29" s="57"/>
      <c r="M29" s="57"/>
      <c r="N29" s="56">
        <f t="shared" si="11"/>
        <v>18.347464801573345</v>
      </c>
      <c r="O29" s="55">
        <f t="shared" si="12"/>
        <v>18.267853266767961</v>
      </c>
      <c r="P29" s="43"/>
    </row>
    <row r="30" spans="1:16" ht="17.25" customHeight="1">
      <c r="A30" s="66" t="s">
        <v>46</v>
      </c>
      <c r="B30" s="65">
        <v>92605</v>
      </c>
      <c r="C30" s="64">
        <v>99840</v>
      </c>
      <c r="D30" s="60">
        <f t="shared" si="0"/>
        <v>7235</v>
      </c>
      <c r="E30" s="63">
        <f t="shared" si="7"/>
        <v>107.8127530910858</v>
      </c>
      <c r="F30" s="62">
        <v>89789</v>
      </c>
      <c r="G30" s="61">
        <v>94761</v>
      </c>
      <c r="H30" s="60">
        <f t="shared" si="8"/>
        <v>4972</v>
      </c>
      <c r="I30" s="59">
        <f t="shared" si="9"/>
        <v>105.53742663355199</v>
      </c>
      <c r="J30" s="58">
        <f t="shared" si="10"/>
        <v>59.075874392762259</v>
      </c>
      <c r="K30" s="57"/>
      <c r="L30" s="57"/>
      <c r="M30" s="57"/>
      <c r="N30" s="56">
        <f t="shared" si="11"/>
        <v>58.472368746662497</v>
      </c>
      <c r="O30" s="55">
        <f t="shared" si="12"/>
        <v>58.768333901826409</v>
      </c>
      <c r="P30" s="43"/>
    </row>
    <row r="31" spans="1:16" ht="26.25" customHeight="1">
      <c r="A31" s="66" t="s">
        <v>45</v>
      </c>
      <c r="B31" s="65">
        <v>3558</v>
      </c>
      <c r="C31" s="64">
        <v>3785</v>
      </c>
      <c r="D31" s="60">
        <f t="shared" si="0"/>
        <v>227</v>
      </c>
      <c r="E31" s="63">
        <f t="shared" si="7"/>
        <v>106.37998875772907</v>
      </c>
      <c r="F31" s="62">
        <v>3748</v>
      </c>
      <c r="G31" s="61">
        <v>3990</v>
      </c>
      <c r="H31" s="60">
        <f t="shared" si="8"/>
        <v>242</v>
      </c>
      <c r="I31" s="59">
        <f t="shared" si="9"/>
        <v>106.45677694770544</v>
      </c>
      <c r="J31" s="58">
        <f t="shared" si="10"/>
        <v>2.2396052141086251</v>
      </c>
      <c r="K31" s="57"/>
      <c r="L31" s="57"/>
      <c r="M31" s="57"/>
      <c r="N31" s="56">
        <f t="shared" si="11"/>
        <v>2.4407715651415098</v>
      </c>
      <c r="O31" s="55">
        <f t="shared" si="12"/>
        <v>2.4744953331886261</v>
      </c>
      <c r="P31" s="43"/>
    </row>
    <row r="32" spans="1:16" ht="15" customHeight="1" thickBot="1">
      <c r="A32" s="54" t="s">
        <v>70</v>
      </c>
      <c r="B32" s="53">
        <v>11066</v>
      </c>
      <c r="C32" s="52">
        <v>11634</v>
      </c>
      <c r="D32" s="49">
        <f t="shared" si="0"/>
        <v>568</v>
      </c>
      <c r="E32" s="44">
        <f t="shared" si="7"/>
        <v>105.13283932767035</v>
      </c>
      <c r="F32" s="51">
        <v>11168</v>
      </c>
      <c r="G32" s="50">
        <v>11579</v>
      </c>
      <c r="H32" s="49">
        <f t="shared" si="8"/>
        <v>411</v>
      </c>
      <c r="I32" s="48">
        <f t="shared" si="9"/>
        <v>103.68015759312321</v>
      </c>
      <c r="J32" s="47">
        <f t="shared" si="10"/>
        <v>6.8839014692046883</v>
      </c>
      <c r="K32" s="46"/>
      <c r="L32" s="46"/>
      <c r="M32" s="46"/>
      <c r="N32" s="45">
        <f t="shared" si="11"/>
        <v>7.272821995597754</v>
      </c>
      <c r="O32" s="44">
        <f t="shared" si="12"/>
        <v>7.1809978603987714</v>
      </c>
      <c r="P32" s="43"/>
    </row>
    <row r="33" spans="1:3" ht="8.25" customHeight="1" thickTop="1"/>
    <row r="34" spans="1:3">
      <c r="A34" s="2" t="s">
        <v>38</v>
      </c>
      <c r="B34" s="2"/>
      <c r="C34" s="2"/>
    </row>
  </sheetData>
  <mergeCells count="14">
    <mergeCell ref="J1:O1"/>
    <mergeCell ref="A2:I2"/>
    <mergeCell ref="A3:I3"/>
    <mergeCell ref="A5:A9"/>
    <mergeCell ref="B5:E5"/>
    <mergeCell ref="F5:I5"/>
    <mergeCell ref="J5:O5"/>
    <mergeCell ref="B6:C8"/>
    <mergeCell ref="D6:D9"/>
    <mergeCell ref="E6:E9"/>
    <mergeCell ref="F6:G8"/>
    <mergeCell ref="H6:H9"/>
    <mergeCell ref="I6:I9"/>
    <mergeCell ref="J6:O8"/>
  </mergeCells>
  <phoneticPr fontId="42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48"/>
  <sheetViews>
    <sheetView showGridLines="0" zoomScale="75" workbookViewId="0">
      <selection activeCell="O13" sqref="O12:O13"/>
    </sheetView>
  </sheetViews>
  <sheetFormatPr defaultRowHeight="12.75"/>
  <cols>
    <col min="1" max="2" width="4.5703125" customWidth="1"/>
    <col min="3" max="3" width="43.140625" customWidth="1"/>
    <col min="4" max="4" width="12.42578125" customWidth="1"/>
    <col min="5" max="5" width="12.28515625" customWidth="1"/>
    <col min="6" max="6" width="12.7109375" customWidth="1"/>
    <col min="7" max="7" width="15" customWidth="1"/>
    <col min="8" max="8" width="14.42578125" customWidth="1"/>
  </cols>
  <sheetData>
    <row r="1" spans="1:8" ht="15.75">
      <c r="G1" s="119"/>
      <c r="H1" s="119" t="s">
        <v>71</v>
      </c>
    </row>
    <row r="2" spans="1:8" ht="15">
      <c r="A2" s="572"/>
      <c r="B2" s="572"/>
      <c r="C2" s="572"/>
      <c r="D2" s="572"/>
      <c r="E2" s="572"/>
    </row>
    <row r="3" spans="1:8" ht="14.25" customHeight="1">
      <c r="A3" s="612" t="s">
        <v>72</v>
      </c>
      <c r="B3" s="612"/>
      <c r="C3" s="612"/>
      <c r="D3" s="612"/>
      <c r="E3" s="612"/>
      <c r="F3" s="612"/>
      <c r="G3" s="612"/>
      <c r="H3" s="120"/>
    </row>
    <row r="4" spans="1:8" ht="16.5" customHeight="1">
      <c r="A4" s="613" t="s">
        <v>278</v>
      </c>
      <c r="B4" s="613"/>
      <c r="C4" s="613"/>
      <c r="D4" s="613"/>
      <c r="E4" s="613"/>
      <c r="F4" s="613"/>
      <c r="G4" s="613"/>
      <c r="H4" s="119"/>
    </row>
    <row r="5" spans="1:8" ht="9.75" customHeight="1" thickBot="1">
      <c r="A5" s="614"/>
      <c r="B5" s="614"/>
      <c r="C5" s="614"/>
      <c r="D5" s="614"/>
      <c r="E5" s="614"/>
    </row>
    <row r="6" spans="1:8" ht="12.75" customHeight="1">
      <c r="A6" s="615" t="s">
        <v>73</v>
      </c>
      <c r="B6" s="616"/>
      <c r="C6" s="616"/>
      <c r="D6" s="620" t="s">
        <v>279</v>
      </c>
      <c r="E6" s="622" t="s">
        <v>258</v>
      </c>
      <c r="F6" s="638" t="s">
        <v>280</v>
      </c>
      <c r="G6" s="634" t="s">
        <v>281</v>
      </c>
      <c r="H6" s="620" t="s">
        <v>282</v>
      </c>
    </row>
    <row r="7" spans="1:8" ht="12.75" customHeight="1">
      <c r="A7" s="617"/>
      <c r="B7" s="618"/>
      <c r="C7" s="618"/>
      <c r="D7" s="621"/>
      <c r="E7" s="623"/>
      <c r="F7" s="639"/>
      <c r="G7" s="635"/>
      <c r="H7" s="621"/>
    </row>
    <row r="8" spans="1:8" ht="12.75" customHeight="1">
      <c r="A8" s="617"/>
      <c r="B8" s="618"/>
      <c r="C8" s="618"/>
      <c r="D8" s="621"/>
      <c r="E8" s="623"/>
      <c r="F8" s="639"/>
      <c r="G8" s="635"/>
      <c r="H8" s="621"/>
    </row>
    <row r="9" spans="1:8" ht="39" customHeight="1" thickBot="1">
      <c r="A9" s="619"/>
      <c r="B9" s="618"/>
      <c r="C9" s="618"/>
      <c r="D9" s="621"/>
      <c r="E9" s="623"/>
      <c r="F9" s="639"/>
      <c r="G9" s="635"/>
      <c r="H9" s="621"/>
    </row>
    <row r="10" spans="1:8" ht="13.5" thickBot="1">
      <c r="A10" s="624" t="s">
        <v>74</v>
      </c>
      <c r="B10" s="625"/>
      <c r="C10" s="626"/>
      <c r="D10" s="123">
        <v>25131</v>
      </c>
      <c r="E10" s="123">
        <v>18037</v>
      </c>
      <c r="F10" s="528">
        <v>21133</v>
      </c>
      <c r="G10" s="123">
        <f t="shared" ref="G10:G47" si="0">F10-E10</f>
        <v>3096</v>
      </c>
      <c r="H10" s="123">
        <f t="shared" ref="H10:H47" si="1">F10-D10</f>
        <v>-3998</v>
      </c>
    </row>
    <row r="11" spans="1:8">
      <c r="A11" s="627" t="s">
        <v>75</v>
      </c>
      <c r="B11" s="630" t="s">
        <v>76</v>
      </c>
      <c r="C11" s="631"/>
      <c r="D11" s="124">
        <v>11127</v>
      </c>
      <c r="E11" s="124">
        <v>8098</v>
      </c>
      <c r="F11" s="529">
        <v>9500</v>
      </c>
      <c r="G11" s="125">
        <f t="shared" si="0"/>
        <v>1402</v>
      </c>
      <c r="H11" s="124">
        <f t="shared" si="1"/>
        <v>-1627</v>
      </c>
    </row>
    <row r="12" spans="1:8">
      <c r="A12" s="628"/>
      <c r="B12" s="632" t="s">
        <v>77</v>
      </c>
      <c r="C12" s="633"/>
      <c r="D12" s="126">
        <v>4329</v>
      </c>
      <c r="E12" s="126">
        <v>2143</v>
      </c>
      <c r="F12" s="530">
        <v>3420</v>
      </c>
      <c r="G12" s="127">
        <f t="shared" si="0"/>
        <v>1277</v>
      </c>
      <c r="H12" s="126">
        <f t="shared" si="1"/>
        <v>-909</v>
      </c>
    </row>
    <row r="13" spans="1:8">
      <c r="A13" s="628"/>
      <c r="B13" s="632" t="s">
        <v>78</v>
      </c>
      <c r="C13" s="633"/>
      <c r="D13" s="126">
        <v>20802</v>
      </c>
      <c r="E13" s="126">
        <v>15894</v>
      </c>
      <c r="F13" s="530">
        <v>17713</v>
      </c>
      <c r="G13" s="127">
        <f t="shared" si="0"/>
        <v>1819</v>
      </c>
      <c r="H13" s="126">
        <f t="shared" si="1"/>
        <v>-3089</v>
      </c>
    </row>
    <row r="14" spans="1:8" ht="25.5" customHeight="1">
      <c r="A14" s="628"/>
      <c r="B14" s="632" t="s">
        <v>79</v>
      </c>
      <c r="C14" s="633"/>
      <c r="D14" s="126">
        <v>1854</v>
      </c>
      <c r="E14" s="126">
        <v>1174</v>
      </c>
      <c r="F14" s="530">
        <v>1668</v>
      </c>
      <c r="G14" s="127">
        <f t="shared" si="0"/>
        <v>494</v>
      </c>
      <c r="H14" s="126">
        <f t="shared" si="1"/>
        <v>-186</v>
      </c>
    </row>
    <row r="15" spans="1:8">
      <c r="A15" s="628"/>
      <c r="B15" s="632" t="s">
        <v>80</v>
      </c>
      <c r="C15" s="633"/>
      <c r="D15" s="126">
        <v>21901</v>
      </c>
      <c r="E15" s="126">
        <v>15524</v>
      </c>
      <c r="F15" s="530">
        <v>18432</v>
      </c>
      <c r="G15" s="127">
        <f t="shared" si="0"/>
        <v>2908</v>
      </c>
      <c r="H15" s="126">
        <f t="shared" si="1"/>
        <v>-3469</v>
      </c>
    </row>
    <row r="16" spans="1:8">
      <c r="A16" s="628"/>
      <c r="B16" s="632" t="s">
        <v>81</v>
      </c>
      <c r="C16" s="633"/>
      <c r="D16" s="126">
        <v>1098</v>
      </c>
      <c r="E16" s="126">
        <v>736</v>
      </c>
      <c r="F16" s="530">
        <v>828</v>
      </c>
      <c r="G16" s="127">
        <f t="shared" si="0"/>
        <v>92</v>
      </c>
      <c r="H16" s="126">
        <f t="shared" si="1"/>
        <v>-270</v>
      </c>
    </row>
    <row r="17" spans="1:8">
      <c r="A17" s="628"/>
      <c r="B17" s="632" t="s">
        <v>82</v>
      </c>
      <c r="C17" s="633"/>
      <c r="D17" s="126">
        <v>36</v>
      </c>
      <c r="E17" s="126">
        <v>52</v>
      </c>
      <c r="F17" s="530">
        <v>54</v>
      </c>
      <c r="G17" s="127">
        <f t="shared" si="0"/>
        <v>2</v>
      </c>
      <c r="H17" s="126">
        <f t="shared" si="1"/>
        <v>18</v>
      </c>
    </row>
    <row r="18" spans="1:8">
      <c r="A18" s="628"/>
      <c r="B18" s="632" t="s">
        <v>83</v>
      </c>
      <c r="C18" s="633"/>
      <c r="D18" s="126">
        <v>244</v>
      </c>
      <c r="E18" s="126">
        <v>344</v>
      </c>
      <c r="F18" s="530">
        <v>145</v>
      </c>
      <c r="G18" s="127">
        <f t="shared" si="0"/>
        <v>-199</v>
      </c>
      <c r="H18" s="126">
        <f t="shared" si="1"/>
        <v>-99</v>
      </c>
    </row>
    <row r="19" spans="1:8">
      <c r="A19" s="628"/>
      <c r="B19" s="632" t="s">
        <v>84</v>
      </c>
      <c r="C19" s="633"/>
      <c r="D19" s="126">
        <v>1124</v>
      </c>
      <c r="E19" s="126">
        <v>2542</v>
      </c>
      <c r="F19" s="530">
        <v>550</v>
      </c>
      <c r="G19" s="127">
        <f t="shared" si="0"/>
        <v>-1992</v>
      </c>
      <c r="H19" s="126">
        <f t="shared" si="1"/>
        <v>-574</v>
      </c>
    </row>
    <row r="20" spans="1:8">
      <c r="A20" s="628"/>
      <c r="B20" s="632" t="s">
        <v>85</v>
      </c>
      <c r="C20" s="633"/>
      <c r="D20" s="126">
        <v>0</v>
      </c>
      <c r="E20" s="126">
        <v>8</v>
      </c>
      <c r="F20" s="530">
        <v>0</v>
      </c>
      <c r="G20" s="127">
        <f t="shared" si="0"/>
        <v>-8</v>
      </c>
      <c r="H20" s="126">
        <f t="shared" si="1"/>
        <v>0</v>
      </c>
    </row>
    <row r="21" spans="1:8">
      <c r="A21" s="628"/>
      <c r="B21" s="632" t="s">
        <v>86</v>
      </c>
      <c r="C21" s="633"/>
      <c r="D21" s="126">
        <v>19</v>
      </c>
      <c r="E21" s="126">
        <v>209</v>
      </c>
      <c r="F21" s="530">
        <v>48</v>
      </c>
      <c r="G21" s="127">
        <f t="shared" si="0"/>
        <v>-161</v>
      </c>
      <c r="H21" s="126">
        <f t="shared" si="1"/>
        <v>29</v>
      </c>
    </row>
    <row r="22" spans="1:8">
      <c r="A22" s="628"/>
      <c r="B22" s="632" t="s">
        <v>87</v>
      </c>
      <c r="C22" s="633"/>
      <c r="D22" s="126">
        <v>145</v>
      </c>
      <c r="E22" s="126">
        <v>1113</v>
      </c>
      <c r="F22" s="530">
        <v>165</v>
      </c>
      <c r="G22" s="127">
        <f t="shared" si="0"/>
        <v>-948</v>
      </c>
      <c r="H22" s="126">
        <f t="shared" si="1"/>
        <v>20</v>
      </c>
    </row>
    <row r="23" spans="1:8" ht="30.75" customHeight="1" thickBot="1">
      <c r="A23" s="629"/>
      <c r="B23" s="636" t="s">
        <v>88</v>
      </c>
      <c r="C23" s="637"/>
      <c r="D23" s="128">
        <v>131</v>
      </c>
      <c r="E23" s="128">
        <v>49</v>
      </c>
      <c r="F23" s="531">
        <v>113</v>
      </c>
      <c r="G23" s="129">
        <f t="shared" si="0"/>
        <v>64</v>
      </c>
      <c r="H23" s="130">
        <f t="shared" si="1"/>
        <v>-18</v>
      </c>
    </row>
    <row r="24" spans="1:8" ht="16.5" customHeight="1" thickBot="1">
      <c r="A24" s="624" t="s">
        <v>89</v>
      </c>
      <c r="B24" s="642"/>
      <c r="C24" s="643"/>
      <c r="D24" s="131">
        <v>13497</v>
      </c>
      <c r="E24" s="131">
        <v>15365</v>
      </c>
      <c r="F24" s="532">
        <v>13446</v>
      </c>
      <c r="G24" s="132">
        <f t="shared" si="0"/>
        <v>-1919</v>
      </c>
      <c r="H24" s="123">
        <f t="shared" si="1"/>
        <v>-51</v>
      </c>
    </row>
    <row r="25" spans="1:8" ht="13.5" thickBot="1">
      <c r="A25" s="661" t="s">
        <v>90</v>
      </c>
      <c r="B25" s="663" t="s">
        <v>91</v>
      </c>
      <c r="C25" s="664"/>
      <c r="D25" s="133">
        <v>6407</v>
      </c>
      <c r="E25" s="133">
        <v>8194</v>
      </c>
      <c r="F25" s="533">
        <v>7046</v>
      </c>
      <c r="G25" s="134">
        <f t="shared" si="0"/>
        <v>-1148</v>
      </c>
      <c r="H25" s="133">
        <f t="shared" si="1"/>
        <v>639</v>
      </c>
    </row>
    <row r="26" spans="1:8" ht="12.75" customHeight="1">
      <c r="A26" s="662"/>
      <c r="B26" s="644" t="s">
        <v>93</v>
      </c>
      <c r="C26" s="645"/>
      <c r="D26" s="135">
        <v>6091</v>
      </c>
      <c r="E26" s="135">
        <v>6895</v>
      </c>
      <c r="F26" s="534">
        <v>6779</v>
      </c>
      <c r="G26" s="136">
        <f t="shared" si="0"/>
        <v>-116</v>
      </c>
      <c r="H26" s="135">
        <f t="shared" si="1"/>
        <v>688</v>
      </c>
    </row>
    <row r="27" spans="1:8">
      <c r="A27" s="662"/>
      <c r="B27" s="646" t="s">
        <v>94</v>
      </c>
      <c r="C27" s="647"/>
      <c r="D27" s="124">
        <v>685</v>
      </c>
      <c r="E27" s="124">
        <v>800</v>
      </c>
      <c r="F27" s="529">
        <v>902</v>
      </c>
      <c r="G27" s="127">
        <f t="shared" si="0"/>
        <v>102</v>
      </c>
      <c r="H27" s="126">
        <f t="shared" si="1"/>
        <v>217</v>
      </c>
    </row>
    <row r="28" spans="1:8">
      <c r="A28" s="662"/>
      <c r="B28" s="648" t="s">
        <v>95</v>
      </c>
      <c r="C28" s="649"/>
      <c r="D28" s="124">
        <v>316</v>
      </c>
      <c r="E28" s="124">
        <v>1299</v>
      </c>
      <c r="F28" s="529">
        <v>267</v>
      </c>
      <c r="G28" s="127">
        <f t="shared" si="0"/>
        <v>-1032</v>
      </c>
      <c r="H28" s="126">
        <f t="shared" si="1"/>
        <v>-49</v>
      </c>
    </row>
    <row r="29" spans="1:8">
      <c r="A29" s="662"/>
      <c r="B29" s="482"/>
      <c r="C29" s="483" t="s">
        <v>96</v>
      </c>
      <c r="D29" s="126">
        <v>56</v>
      </c>
      <c r="E29" s="126">
        <v>88</v>
      </c>
      <c r="F29" s="530">
        <v>75</v>
      </c>
      <c r="G29" s="127">
        <f t="shared" si="0"/>
        <v>-13</v>
      </c>
      <c r="H29" s="126">
        <f t="shared" si="1"/>
        <v>19</v>
      </c>
    </row>
    <row r="30" spans="1:8">
      <c r="A30" s="662"/>
      <c r="B30" s="650" t="s">
        <v>92</v>
      </c>
      <c r="C30" s="137" t="s">
        <v>97</v>
      </c>
      <c r="D30" s="126">
        <v>59</v>
      </c>
      <c r="E30" s="126">
        <v>223</v>
      </c>
      <c r="F30" s="530">
        <v>53</v>
      </c>
      <c r="G30" s="127">
        <f t="shared" si="0"/>
        <v>-170</v>
      </c>
      <c r="H30" s="126">
        <f t="shared" si="1"/>
        <v>-6</v>
      </c>
    </row>
    <row r="31" spans="1:8" ht="25.5">
      <c r="A31" s="662"/>
      <c r="B31" s="650"/>
      <c r="C31" s="138" t="s">
        <v>98</v>
      </c>
      <c r="D31" s="139">
        <v>74</v>
      </c>
      <c r="E31" s="139">
        <v>522</v>
      </c>
      <c r="F31" s="535">
        <v>18</v>
      </c>
      <c r="G31" s="127">
        <f t="shared" si="0"/>
        <v>-504</v>
      </c>
      <c r="H31" s="126">
        <f t="shared" si="1"/>
        <v>-56</v>
      </c>
    </row>
    <row r="32" spans="1:8" ht="28.5" customHeight="1" thickBot="1">
      <c r="A32" s="662"/>
      <c r="B32" s="650"/>
      <c r="C32" s="138" t="s">
        <v>99</v>
      </c>
      <c r="D32" s="139">
        <v>97</v>
      </c>
      <c r="E32" s="139">
        <v>449</v>
      </c>
      <c r="F32" s="535">
        <v>97</v>
      </c>
      <c r="G32" s="127">
        <f t="shared" ref="G32" si="2">F32-E32</f>
        <v>-352</v>
      </c>
      <c r="H32" s="126">
        <f t="shared" ref="H32" si="3">F32-D32</f>
        <v>0</v>
      </c>
    </row>
    <row r="33" spans="1:8">
      <c r="A33" s="662"/>
      <c r="B33" s="665" t="s">
        <v>100</v>
      </c>
      <c r="C33" s="666"/>
      <c r="D33" s="140">
        <v>39</v>
      </c>
      <c r="E33" s="141">
        <v>126</v>
      </c>
      <c r="F33" s="536">
        <v>36</v>
      </c>
      <c r="G33" s="136">
        <f t="shared" si="0"/>
        <v>-90</v>
      </c>
      <c r="H33" s="135">
        <f t="shared" si="1"/>
        <v>-3</v>
      </c>
    </row>
    <row r="34" spans="1:8">
      <c r="A34" s="662"/>
      <c r="B34" s="640" t="s">
        <v>101</v>
      </c>
      <c r="C34" s="641"/>
      <c r="D34" s="126">
        <v>431</v>
      </c>
      <c r="E34" s="142">
        <v>197</v>
      </c>
      <c r="F34" s="530">
        <v>462</v>
      </c>
      <c r="G34" s="127">
        <f t="shared" si="0"/>
        <v>265</v>
      </c>
      <c r="H34" s="126">
        <f t="shared" si="1"/>
        <v>31</v>
      </c>
    </row>
    <row r="35" spans="1:8">
      <c r="A35" s="662"/>
      <c r="B35" s="640" t="s">
        <v>102</v>
      </c>
      <c r="C35" s="641"/>
      <c r="D35" s="126">
        <v>0</v>
      </c>
      <c r="E35" s="142">
        <v>0</v>
      </c>
      <c r="F35" s="530">
        <v>0</v>
      </c>
      <c r="G35" s="127">
        <f t="shared" si="0"/>
        <v>0</v>
      </c>
      <c r="H35" s="126">
        <f t="shared" si="1"/>
        <v>0</v>
      </c>
    </row>
    <row r="36" spans="1:8">
      <c r="A36" s="662"/>
      <c r="B36" s="640" t="s">
        <v>103</v>
      </c>
      <c r="C36" s="641"/>
      <c r="D36" s="143">
        <v>63</v>
      </c>
      <c r="E36" s="144">
        <v>93</v>
      </c>
      <c r="F36" s="537">
        <v>116</v>
      </c>
      <c r="G36" s="127">
        <f t="shared" si="0"/>
        <v>23</v>
      </c>
      <c r="H36" s="126">
        <f t="shared" si="1"/>
        <v>53</v>
      </c>
    </row>
    <row r="37" spans="1:8">
      <c r="A37" s="662"/>
      <c r="B37" s="640" t="s">
        <v>104</v>
      </c>
      <c r="C37" s="667"/>
      <c r="D37" s="126">
        <v>4251</v>
      </c>
      <c r="E37" s="142">
        <v>4810</v>
      </c>
      <c r="F37" s="530">
        <v>3531</v>
      </c>
      <c r="G37" s="127">
        <f t="shared" si="0"/>
        <v>-1279</v>
      </c>
      <c r="H37" s="126">
        <f t="shared" si="1"/>
        <v>-720</v>
      </c>
    </row>
    <row r="38" spans="1:8" ht="42" customHeight="1">
      <c r="A38" s="662"/>
      <c r="B38" s="640" t="s">
        <v>105</v>
      </c>
      <c r="C38" s="641"/>
      <c r="D38" s="143">
        <v>149</v>
      </c>
      <c r="E38" s="144">
        <v>261</v>
      </c>
      <c r="F38" s="537">
        <v>159</v>
      </c>
      <c r="G38" s="127">
        <f t="shared" si="0"/>
        <v>-102</v>
      </c>
      <c r="H38" s="126">
        <f t="shared" si="1"/>
        <v>10</v>
      </c>
    </row>
    <row r="39" spans="1:8">
      <c r="A39" s="662"/>
      <c r="B39" s="632" t="s">
        <v>106</v>
      </c>
      <c r="C39" s="633"/>
      <c r="D39" s="126">
        <v>1028</v>
      </c>
      <c r="E39" s="142">
        <v>717</v>
      </c>
      <c r="F39" s="530">
        <v>1059</v>
      </c>
      <c r="G39" s="127">
        <f t="shared" si="0"/>
        <v>342</v>
      </c>
      <c r="H39" s="126">
        <f t="shared" si="1"/>
        <v>31</v>
      </c>
    </row>
    <row r="40" spans="1:8">
      <c r="A40" s="662"/>
      <c r="B40" s="640" t="s">
        <v>107</v>
      </c>
      <c r="C40" s="641"/>
      <c r="D40" s="126">
        <v>4</v>
      </c>
      <c r="E40" s="142">
        <v>2</v>
      </c>
      <c r="F40" s="530">
        <v>9</v>
      </c>
      <c r="G40" s="127">
        <f t="shared" si="0"/>
        <v>7</v>
      </c>
      <c r="H40" s="126">
        <f t="shared" si="1"/>
        <v>5</v>
      </c>
    </row>
    <row r="41" spans="1:8">
      <c r="A41" s="662"/>
      <c r="B41" s="640" t="s">
        <v>108</v>
      </c>
      <c r="C41" s="641"/>
      <c r="D41" s="126">
        <v>41</v>
      </c>
      <c r="E41" s="142">
        <v>102</v>
      </c>
      <c r="F41" s="530">
        <v>17</v>
      </c>
      <c r="G41" s="127">
        <f t="shared" si="0"/>
        <v>-85</v>
      </c>
      <c r="H41" s="126">
        <f t="shared" si="1"/>
        <v>-24</v>
      </c>
    </row>
    <row r="42" spans="1:8">
      <c r="A42" s="662"/>
      <c r="B42" s="640" t="s">
        <v>109</v>
      </c>
      <c r="C42" s="641"/>
      <c r="D42" s="143">
        <v>155</v>
      </c>
      <c r="E42" s="144">
        <v>133</v>
      </c>
      <c r="F42" s="537">
        <v>133</v>
      </c>
      <c r="G42" s="127">
        <f t="shared" si="0"/>
        <v>0</v>
      </c>
      <c r="H42" s="126">
        <f t="shared" si="1"/>
        <v>-22</v>
      </c>
    </row>
    <row r="43" spans="1:8">
      <c r="A43" s="662"/>
      <c r="B43" s="640" t="s">
        <v>110</v>
      </c>
      <c r="C43" s="641"/>
      <c r="D43" s="126">
        <v>284</v>
      </c>
      <c r="E43" s="142">
        <v>225</v>
      </c>
      <c r="F43" s="530">
        <v>240</v>
      </c>
      <c r="G43" s="127">
        <f t="shared" si="0"/>
        <v>15</v>
      </c>
      <c r="H43" s="126">
        <f t="shared" si="1"/>
        <v>-44</v>
      </c>
    </row>
    <row r="44" spans="1:8" ht="13.5" thickBot="1">
      <c r="A44" s="662"/>
      <c r="B44" s="659" t="s">
        <v>111</v>
      </c>
      <c r="C44" s="660"/>
      <c r="D44" s="130">
        <v>645</v>
      </c>
      <c r="E44" s="146">
        <v>500</v>
      </c>
      <c r="F44" s="538">
        <v>588</v>
      </c>
      <c r="G44" s="145">
        <f t="shared" si="0"/>
        <v>88</v>
      </c>
      <c r="H44" s="130">
        <f t="shared" si="1"/>
        <v>-57</v>
      </c>
    </row>
    <row r="45" spans="1:8" ht="15.75" thickBot="1">
      <c r="A45" s="651" t="s">
        <v>112</v>
      </c>
      <c r="B45" s="652"/>
      <c r="C45" s="652"/>
      <c r="D45" s="147">
        <v>169003</v>
      </c>
      <c r="E45" s="148">
        <v>153558</v>
      </c>
      <c r="F45" s="539">
        <v>161245</v>
      </c>
      <c r="G45" s="149">
        <f t="shared" si="0"/>
        <v>7687</v>
      </c>
      <c r="H45" s="149">
        <f t="shared" si="1"/>
        <v>-7758</v>
      </c>
    </row>
    <row r="46" spans="1:8" ht="25.5" customHeight="1">
      <c r="A46" s="653" t="s">
        <v>113</v>
      </c>
      <c r="B46" s="654"/>
      <c r="C46" s="655"/>
      <c r="D46" s="135">
        <v>5223</v>
      </c>
      <c r="E46" s="150">
        <v>3456</v>
      </c>
      <c r="F46" s="540">
        <v>6584</v>
      </c>
      <c r="G46" s="151">
        <f t="shared" si="0"/>
        <v>3128</v>
      </c>
      <c r="H46" s="135">
        <f t="shared" si="1"/>
        <v>1361</v>
      </c>
    </row>
    <row r="47" spans="1:8" ht="13.5" customHeight="1" thickBot="1">
      <c r="A47" s="656" t="s">
        <v>114</v>
      </c>
      <c r="B47" s="657"/>
      <c r="C47" s="658"/>
      <c r="D47" s="128">
        <v>1829</v>
      </c>
      <c r="E47" s="152">
        <v>746</v>
      </c>
      <c r="F47" s="541">
        <v>2484</v>
      </c>
      <c r="G47" s="153">
        <f t="shared" si="0"/>
        <v>1738</v>
      </c>
      <c r="H47" s="128">
        <f t="shared" si="1"/>
        <v>655</v>
      </c>
    </row>
    <row r="48" spans="1:8">
      <c r="A48" s="154" t="s">
        <v>115</v>
      </c>
      <c r="B48" s="154"/>
      <c r="C48" s="154"/>
      <c r="D48" s="154"/>
    </row>
  </sheetData>
  <mergeCells count="47">
    <mergeCell ref="A45:C45"/>
    <mergeCell ref="A46:C46"/>
    <mergeCell ref="A47:C47"/>
    <mergeCell ref="B39:C39"/>
    <mergeCell ref="B40:C40"/>
    <mergeCell ref="B41:C41"/>
    <mergeCell ref="B42:C42"/>
    <mergeCell ref="B43:C43"/>
    <mergeCell ref="B44:C44"/>
    <mergeCell ref="A25:A44"/>
    <mergeCell ref="B25:C25"/>
    <mergeCell ref="B33:C33"/>
    <mergeCell ref="B34:C34"/>
    <mergeCell ref="B35:C35"/>
    <mergeCell ref="B36:C36"/>
    <mergeCell ref="B37:C37"/>
    <mergeCell ref="B38:C38"/>
    <mergeCell ref="B13:C13"/>
    <mergeCell ref="B14:C14"/>
    <mergeCell ref="B15:C15"/>
    <mergeCell ref="B16:C16"/>
    <mergeCell ref="B17:C17"/>
    <mergeCell ref="A24:C24"/>
    <mergeCell ref="B26:C26"/>
    <mergeCell ref="B27:C27"/>
    <mergeCell ref="B28:C28"/>
    <mergeCell ref="B30:B32"/>
    <mergeCell ref="H6:H9"/>
    <mergeCell ref="A10:C10"/>
    <mergeCell ref="A11:A23"/>
    <mergeCell ref="B11:C11"/>
    <mergeCell ref="B12:C12"/>
    <mergeCell ref="G6:G9"/>
    <mergeCell ref="B22:C22"/>
    <mergeCell ref="B23:C23"/>
    <mergeCell ref="F6:F9"/>
    <mergeCell ref="B18:C18"/>
    <mergeCell ref="B19:C19"/>
    <mergeCell ref="B20:C20"/>
    <mergeCell ref="B21:C21"/>
    <mergeCell ref="A2:E2"/>
    <mergeCell ref="A3:G3"/>
    <mergeCell ref="A4:G4"/>
    <mergeCell ref="A5:E5"/>
    <mergeCell ref="A6:C9"/>
    <mergeCell ref="D6:D9"/>
    <mergeCell ref="E6:E9"/>
  </mergeCells>
  <phoneticPr fontId="42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F46"/>
  <sheetViews>
    <sheetView zoomScaleNormal="100" workbookViewId="0">
      <selection activeCell="J16" sqref="J16"/>
    </sheetView>
  </sheetViews>
  <sheetFormatPr defaultRowHeight="12.75"/>
  <cols>
    <col min="1" max="1" width="72.85546875" customWidth="1"/>
    <col min="2" max="2" width="9" customWidth="1"/>
    <col min="3" max="3" width="14.42578125" customWidth="1"/>
    <col min="4" max="4" width="15.28515625" customWidth="1"/>
    <col min="5" max="5" width="19.28515625" customWidth="1"/>
    <col min="6" max="6" width="16.140625" customWidth="1"/>
  </cols>
  <sheetData>
    <row r="1" spans="1:6">
      <c r="F1" s="155" t="s">
        <v>116</v>
      </c>
    </row>
    <row r="2" spans="1:6">
      <c r="F2" s="155"/>
    </row>
    <row r="3" spans="1:6" ht="27" customHeight="1">
      <c r="A3" s="671" t="s">
        <v>321</v>
      </c>
      <c r="B3" s="671"/>
      <c r="C3" s="671"/>
      <c r="D3" s="671"/>
      <c r="E3" s="671"/>
      <c r="F3" s="671"/>
    </row>
    <row r="4" spans="1:6" ht="13.5" thickBot="1"/>
    <row r="5" spans="1:6">
      <c r="A5" s="672" t="s">
        <v>73</v>
      </c>
      <c r="B5" s="620" t="s">
        <v>117</v>
      </c>
      <c r="C5" s="677" t="s">
        <v>283</v>
      </c>
      <c r="D5" s="677"/>
      <c r="E5" s="677"/>
      <c r="F5" s="678"/>
    </row>
    <row r="6" spans="1:6" ht="13.5" thickBot="1">
      <c r="A6" s="673"/>
      <c r="B6" s="675"/>
      <c r="C6" s="679"/>
      <c r="D6" s="679"/>
      <c r="E6" s="679"/>
      <c r="F6" s="680"/>
    </row>
    <row r="7" spans="1:6" ht="13.5" thickBot="1">
      <c r="A7" s="673"/>
      <c r="B7" s="675"/>
      <c r="C7" s="620" t="s">
        <v>118</v>
      </c>
      <c r="D7" s="681" t="s">
        <v>119</v>
      </c>
      <c r="E7" s="681"/>
      <c r="F7" s="682"/>
    </row>
    <row r="8" spans="1:6" ht="26.25" thickBot="1">
      <c r="A8" s="674"/>
      <c r="B8" s="676"/>
      <c r="C8" s="675"/>
      <c r="D8" s="121" t="s">
        <v>120</v>
      </c>
      <c r="E8" s="121" t="s">
        <v>121</v>
      </c>
      <c r="F8" s="156" t="s">
        <v>122</v>
      </c>
    </row>
    <row r="9" spans="1:6">
      <c r="A9" s="157"/>
      <c r="B9" s="157"/>
      <c r="C9" s="158"/>
      <c r="D9" s="159"/>
      <c r="E9" s="158"/>
      <c r="F9" s="160"/>
    </row>
    <row r="10" spans="1:6">
      <c r="A10" s="161" t="s">
        <v>123</v>
      </c>
      <c r="B10" s="162">
        <v>2013</v>
      </c>
      <c r="C10" s="163">
        <v>316</v>
      </c>
      <c r="D10" s="164">
        <v>70</v>
      </c>
      <c r="E10" s="163">
        <v>95</v>
      </c>
      <c r="F10" s="165">
        <v>96</v>
      </c>
    </row>
    <row r="11" spans="1:6" ht="13.5" thickBot="1">
      <c r="A11" s="166"/>
      <c r="B11" s="167">
        <v>2014</v>
      </c>
      <c r="C11" s="163">
        <v>267</v>
      </c>
      <c r="D11" s="164">
        <v>64</v>
      </c>
      <c r="E11" s="163">
        <v>85</v>
      </c>
      <c r="F11" s="165">
        <v>117</v>
      </c>
    </row>
    <row r="12" spans="1:6">
      <c r="A12" s="157"/>
      <c r="B12" s="157"/>
      <c r="C12" s="168"/>
      <c r="D12" s="169"/>
      <c r="E12" s="170"/>
      <c r="F12" s="169"/>
    </row>
    <row r="13" spans="1:6">
      <c r="A13" s="161" t="s">
        <v>124</v>
      </c>
      <c r="B13" s="162">
        <v>2013</v>
      </c>
      <c r="C13" s="171">
        <v>56</v>
      </c>
      <c r="D13" s="163">
        <v>16</v>
      </c>
      <c r="E13" s="164">
        <v>18</v>
      </c>
      <c r="F13" s="163">
        <v>25</v>
      </c>
    </row>
    <row r="14" spans="1:6" ht="13.5" thickBot="1">
      <c r="A14" s="172"/>
      <c r="B14" s="173">
        <v>2014</v>
      </c>
      <c r="C14" s="174">
        <v>75</v>
      </c>
      <c r="D14" s="175">
        <v>22</v>
      </c>
      <c r="E14" s="176">
        <v>25</v>
      </c>
      <c r="F14" s="175">
        <v>37</v>
      </c>
    </row>
    <row r="15" spans="1:6">
      <c r="A15" s="177"/>
      <c r="B15" s="178"/>
      <c r="C15" s="168"/>
      <c r="D15" s="169"/>
      <c r="E15" s="170"/>
      <c r="F15" s="169"/>
    </row>
    <row r="16" spans="1:6">
      <c r="A16" s="161" t="s">
        <v>125</v>
      </c>
      <c r="B16" s="162">
        <v>2013</v>
      </c>
      <c r="C16" s="171">
        <v>51</v>
      </c>
      <c r="D16" s="163">
        <v>9</v>
      </c>
      <c r="E16" s="164">
        <v>23</v>
      </c>
      <c r="F16" s="163">
        <v>30</v>
      </c>
    </row>
    <row r="17" spans="1:6" ht="13.5" thickBot="1">
      <c r="A17" s="172"/>
      <c r="B17" s="173">
        <v>2014</v>
      </c>
      <c r="C17" s="174">
        <v>53</v>
      </c>
      <c r="D17" s="175">
        <v>3</v>
      </c>
      <c r="E17" s="176">
        <v>39</v>
      </c>
      <c r="F17" s="175">
        <v>31</v>
      </c>
    </row>
    <row r="18" spans="1:6">
      <c r="A18" s="177"/>
      <c r="B18" s="179"/>
      <c r="C18" s="163"/>
      <c r="D18" s="163"/>
      <c r="E18" s="163"/>
      <c r="F18" s="165"/>
    </row>
    <row r="19" spans="1:6">
      <c r="A19" s="161" t="s">
        <v>126</v>
      </c>
      <c r="B19" s="180">
        <v>2013</v>
      </c>
      <c r="C19" s="163">
        <v>74</v>
      </c>
      <c r="D19" s="163">
        <v>18</v>
      </c>
      <c r="E19" s="163">
        <v>8</v>
      </c>
      <c r="F19" s="165">
        <v>17</v>
      </c>
    </row>
    <row r="20" spans="1:6">
      <c r="A20" s="172" t="s">
        <v>127</v>
      </c>
      <c r="B20" s="181">
        <v>2014</v>
      </c>
      <c r="C20" s="182">
        <v>18</v>
      </c>
      <c r="D20" s="182">
        <v>1</v>
      </c>
      <c r="E20" s="182">
        <v>2</v>
      </c>
      <c r="F20" s="183">
        <v>10</v>
      </c>
    </row>
    <row r="21" spans="1:6">
      <c r="A21" s="177"/>
      <c r="B21" s="179"/>
      <c r="C21" s="184"/>
      <c r="D21" s="184"/>
      <c r="E21" s="184"/>
      <c r="F21" s="185"/>
    </row>
    <row r="22" spans="1:6">
      <c r="A22" s="161" t="s">
        <v>128</v>
      </c>
      <c r="B22" s="180">
        <v>2013</v>
      </c>
      <c r="C22" s="163">
        <v>97</v>
      </c>
      <c r="D22" s="163">
        <v>30</v>
      </c>
      <c r="E22" s="163">
        <v>13</v>
      </c>
      <c r="F22" s="165">
        <v>19</v>
      </c>
    </row>
    <row r="23" spans="1:6" ht="13.5" thickBot="1">
      <c r="A23" s="172" t="s">
        <v>129</v>
      </c>
      <c r="B23" s="181">
        <v>2014</v>
      </c>
      <c r="C23" s="182">
        <v>97</v>
      </c>
      <c r="D23" s="182">
        <v>33</v>
      </c>
      <c r="E23" s="182">
        <v>15</v>
      </c>
      <c r="F23" s="183">
        <v>27</v>
      </c>
    </row>
    <row r="24" spans="1:6">
      <c r="A24" s="157"/>
      <c r="B24" s="186"/>
      <c r="C24" s="169"/>
      <c r="D24" s="169"/>
      <c r="E24" s="169"/>
      <c r="F24" s="187"/>
    </row>
    <row r="25" spans="1:6">
      <c r="A25" s="161" t="s">
        <v>130</v>
      </c>
      <c r="B25" s="180">
        <v>2013</v>
      </c>
      <c r="C25" s="163">
        <v>39</v>
      </c>
      <c r="D25" s="163">
        <v>4</v>
      </c>
      <c r="E25" s="163">
        <v>14</v>
      </c>
      <c r="F25" s="165">
        <v>7</v>
      </c>
    </row>
    <row r="26" spans="1:6" ht="13.5" thickBot="1">
      <c r="A26" s="166"/>
      <c r="B26" s="188">
        <v>2014</v>
      </c>
      <c r="C26" s="175">
        <v>36</v>
      </c>
      <c r="D26" s="175">
        <v>8</v>
      </c>
      <c r="E26" s="175">
        <v>13</v>
      </c>
      <c r="F26" s="189">
        <v>12</v>
      </c>
    </row>
    <row r="27" spans="1:6">
      <c r="A27" s="157"/>
      <c r="B27" s="186"/>
      <c r="C27" s="169"/>
      <c r="D27" s="169"/>
      <c r="E27" s="169"/>
      <c r="F27" s="187"/>
    </row>
    <row r="28" spans="1:6">
      <c r="A28" s="161" t="s">
        <v>131</v>
      </c>
      <c r="B28" s="180">
        <v>2013</v>
      </c>
      <c r="C28" s="163">
        <v>431</v>
      </c>
      <c r="D28" s="163">
        <v>224</v>
      </c>
      <c r="E28" s="163">
        <v>48</v>
      </c>
      <c r="F28" s="165">
        <v>141</v>
      </c>
    </row>
    <row r="29" spans="1:6" ht="13.5" thickBot="1">
      <c r="A29" s="166"/>
      <c r="B29" s="188">
        <v>2014</v>
      </c>
      <c r="C29" s="175">
        <v>462</v>
      </c>
      <c r="D29" s="175">
        <v>280</v>
      </c>
      <c r="E29" s="175">
        <v>45</v>
      </c>
      <c r="F29" s="189">
        <v>144</v>
      </c>
    </row>
    <row r="30" spans="1:6" ht="6.75" customHeight="1">
      <c r="A30" s="157"/>
      <c r="B30" s="186"/>
      <c r="C30" s="169"/>
      <c r="D30" s="169"/>
      <c r="E30" s="169"/>
      <c r="F30" s="187"/>
    </row>
    <row r="31" spans="1:6" ht="23.25" customHeight="1">
      <c r="A31" s="190" t="s">
        <v>132</v>
      </c>
      <c r="B31" s="180">
        <v>2013</v>
      </c>
      <c r="C31" s="163">
        <v>0</v>
      </c>
      <c r="D31" s="163">
        <v>0</v>
      </c>
      <c r="E31" s="163">
        <v>0</v>
      </c>
      <c r="F31" s="165">
        <v>0</v>
      </c>
    </row>
    <row r="32" spans="1:6" ht="13.5" thickBot="1">
      <c r="A32" s="166" t="s">
        <v>231</v>
      </c>
      <c r="B32" s="188">
        <v>2014</v>
      </c>
      <c r="C32" s="175">
        <v>0</v>
      </c>
      <c r="D32" s="175">
        <v>0</v>
      </c>
      <c r="E32" s="175">
        <v>0</v>
      </c>
      <c r="F32" s="189">
        <v>0</v>
      </c>
    </row>
    <row r="33" spans="1:6">
      <c r="A33" s="161"/>
      <c r="B33" s="180"/>
      <c r="C33" s="163"/>
      <c r="D33" s="163"/>
      <c r="E33" s="163"/>
      <c r="F33" s="165"/>
    </row>
    <row r="34" spans="1:6">
      <c r="A34" s="161" t="s">
        <v>133</v>
      </c>
      <c r="B34" s="180">
        <v>2013</v>
      </c>
      <c r="C34" s="163">
        <v>0</v>
      </c>
      <c r="D34" s="163">
        <v>0</v>
      </c>
      <c r="E34" s="163">
        <v>0</v>
      </c>
      <c r="F34" s="165">
        <v>0</v>
      </c>
    </row>
    <row r="35" spans="1:6" ht="13.5" thickBot="1">
      <c r="A35" s="161" t="s">
        <v>134</v>
      </c>
      <c r="B35" s="180">
        <v>2014</v>
      </c>
      <c r="C35" s="163">
        <v>50</v>
      </c>
      <c r="D35" s="163">
        <v>14</v>
      </c>
      <c r="E35" s="163">
        <v>5</v>
      </c>
      <c r="F35" s="165">
        <v>30</v>
      </c>
    </row>
    <row r="36" spans="1:6">
      <c r="A36" s="157"/>
      <c r="B36" s="186"/>
      <c r="C36" s="169"/>
      <c r="D36" s="169"/>
      <c r="E36" s="169"/>
      <c r="F36" s="187"/>
    </row>
    <row r="37" spans="1:6">
      <c r="A37" s="161" t="s">
        <v>135</v>
      </c>
      <c r="B37" s="180">
        <v>2013</v>
      </c>
      <c r="C37" s="163">
        <v>63</v>
      </c>
      <c r="D37" s="163">
        <v>3</v>
      </c>
      <c r="E37" s="163">
        <v>23</v>
      </c>
      <c r="F37" s="165">
        <v>52</v>
      </c>
    </row>
    <row r="38" spans="1:6" ht="13.5" thickBot="1">
      <c r="A38" s="161"/>
      <c r="B38" s="180">
        <v>2014</v>
      </c>
      <c r="C38" s="163">
        <v>116</v>
      </c>
      <c r="D38" s="163">
        <v>5</v>
      </c>
      <c r="E38" s="163">
        <v>35</v>
      </c>
      <c r="F38" s="165">
        <v>100</v>
      </c>
    </row>
    <row r="39" spans="1:6">
      <c r="A39" s="668" t="s">
        <v>136</v>
      </c>
      <c r="B39" s="186"/>
      <c r="C39" s="186"/>
      <c r="D39" s="186"/>
      <c r="E39" s="186"/>
      <c r="F39" s="191"/>
    </row>
    <row r="40" spans="1:6">
      <c r="A40" s="669"/>
      <c r="B40" s="180">
        <v>2013</v>
      </c>
      <c r="C40" s="163">
        <f>C10+C25+C28+C31+C34+C37</f>
        <v>849</v>
      </c>
      <c r="D40" s="163">
        <f>D10+D25+D28+D31+D34+D37</f>
        <v>301</v>
      </c>
      <c r="E40" s="163">
        <f>E10+E25+E28+E31+E34+E37</f>
        <v>180</v>
      </c>
      <c r="F40" s="163">
        <f>F10+F25+F28+F31+F34+F37</f>
        <v>296</v>
      </c>
    </row>
    <row r="41" spans="1:6">
      <c r="A41" s="669"/>
      <c r="B41" s="192" t="s">
        <v>137</v>
      </c>
      <c r="C41" s="193">
        <v>100</v>
      </c>
      <c r="D41" s="193">
        <f>D40/$C$40*100</f>
        <v>35.45347467608952</v>
      </c>
      <c r="E41" s="193">
        <f>E40/$C$40*100</f>
        <v>21.201413427561839</v>
      </c>
      <c r="F41" s="194">
        <f>F40/$C$40*100</f>
        <v>34.86454652532391</v>
      </c>
    </row>
    <row r="42" spans="1:6">
      <c r="A42" s="669"/>
      <c r="B42" s="192"/>
      <c r="C42" s="195"/>
      <c r="D42" s="192"/>
      <c r="E42" s="192"/>
      <c r="F42" s="196"/>
    </row>
    <row r="43" spans="1:6">
      <c r="A43" s="669"/>
      <c r="B43" s="180">
        <v>2014</v>
      </c>
      <c r="C43" s="163">
        <f>C11+C26+C29+C35++C32+C38</f>
        <v>931</v>
      </c>
      <c r="D43" s="163">
        <f>D11+D26+D29+D35++D32+D38</f>
        <v>371</v>
      </c>
      <c r="E43" s="163">
        <f>E11+E26+E29+E35++E32+E38</f>
        <v>183</v>
      </c>
      <c r="F43" s="163">
        <f>F11+F26+F29+F35++F32+F38</f>
        <v>403</v>
      </c>
    </row>
    <row r="44" spans="1:6" ht="13.5" thickBot="1">
      <c r="A44" s="670"/>
      <c r="B44" s="197" t="s">
        <v>137</v>
      </c>
      <c r="C44" s="198">
        <v>100</v>
      </c>
      <c r="D44" s="198">
        <f>D43/$C$43*100</f>
        <v>39.849624060150376</v>
      </c>
      <c r="E44" s="198">
        <f>E43/$C$43*100</f>
        <v>19.656283566058004</v>
      </c>
      <c r="F44" s="199">
        <f>F43/$C$43*100</f>
        <v>43.286788399570355</v>
      </c>
    </row>
    <row r="46" spans="1:6">
      <c r="A46" s="1" t="s">
        <v>138</v>
      </c>
    </row>
  </sheetData>
  <mergeCells count="7">
    <mergeCell ref="A39:A44"/>
    <mergeCell ref="A3:F3"/>
    <mergeCell ref="A5:A8"/>
    <mergeCell ref="B5:B8"/>
    <mergeCell ref="C5:F6"/>
    <mergeCell ref="C7:C8"/>
    <mergeCell ref="D7:F7"/>
  </mergeCells>
  <phoneticPr fontId="42" type="noConversion"/>
  <printOptions horizontalCentered="1" verticalCentered="1"/>
  <pageMargins left="0.19685039370078741" right="0.19685039370078741" top="0.19685039370078741" bottom="0.19685039370078741" header="0.51181102362204722" footer="0.51181102362204722"/>
  <pageSetup paperSize="9" scale="9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R13" sqref="R13"/>
    </sheetView>
  </sheetViews>
  <sheetFormatPr defaultRowHeight="12.75"/>
  <cols>
    <col min="1" max="1" width="3.7109375" customWidth="1"/>
    <col min="2" max="2" width="44.28515625" customWidth="1"/>
    <col min="3" max="3" width="7.85546875" customWidth="1"/>
    <col min="4" max="4" width="7.7109375" customWidth="1"/>
    <col min="5" max="5" width="9.28515625" customWidth="1"/>
    <col min="6" max="6" width="8.42578125" customWidth="1"/>
    <col min="7" max="7" width="9.42578125" customWidth="1"/>
    <col min="8" max="8" width="7.7109375" customWidth="1"/>
    <col min="9" max="9" width="8.5703125" customWidth="1"/>
    <col min="10" max="10" width="8" customWidth="1"/>
    <col min="11" max="11" width="9" customWidth="1"/>
    <col min="12" max="12" width="9.28515625" customWidth="1"/>
  </cols>
  <sheetData>
    <row r="1" spans="1:12">
      <c r="L1" s="543" t="s">
        <v>305</v>
      </c>
    </row>
    <row r="2" spans="1:12">
      <c r="F2" s="543"/>
    </row>
    <row r="3" spans="1:12" ht="32.25" customHeight="1">
      <c r="A3" s="671" t="s">
        <v>320</v>
      </c>
      <c r="B3" s="671"/>
      <c r="C3" s="671"/>
      <c r="D3" s="671"/>
      <c r="E3" s="671"/>
      <c r="F3" s="671"/>
      <c r="G3" s="671"/>
      <c r="H3" s="671"/>
      <c r="I3" s="671"/>
      <c r="J3" s="671"/>
      <c r="K3" s="671"/>
      <c r="L3" s="671"/>
    </row>
    <row r="4" spans="1:12" ht="13.5" thickBot="1"/>
    <row r="5" spans="1:12">
      <c r="A5" s="692" t="s">
        <v>73</v>
      </c>
      <c r="B5" s="693"/>
      <c r="C5" s="697" t="s">
        <v>118</v>
      </c>
      <c r="D5" s="700" t="s">
        <v>306</v>
      </c>
      <c r="E5" s="703" t="s">
        <v>119</v>
      </c>
      <c r="F5" s="704"/>
      <c r="G5" s="704"/>
      <c r="H5" s="704"/>
      <c r="I5" s="704"/>
      <c r="J5" s="704"/>
      <c r="K5" s="704"/>
      <c r="L5" s="705"/>
    </row>
    <row r="6" spans="1:12" ht="25.5" customHeight="1">
      <c r="A6" s="694"/>
      <c r="B6" s="686"/>
      <c r="C6" s="698"/>
      <c r="D6" s="701"/>
      <c r="E6" s="694" t="s">
        <v>245</v>
      </c>
      <c r="F6" s="685"/>
      <c r="G6" s="685" t="s">
        <v>120</v>
      </c>
      <c r="H6" s="685"/>
      <c r="I6" s="685" t="s">
        <v>121</v>
      </c>
      <c r="J6" s="685"/>
      <c r="K6" s="685" t="s">
        <v>122</v>
      </c>
      <c r="L6" s="686"/>
    </row>
    <row r="7" spans="1:12" ht="13.5" thickBot="1">
      <c r="A7" s="695"/>
      <c r="B7" s="696"/>
      <c r="C7" s="699"/>
      <c r="D7" s="702"/>
      <c r="E7" s="561" t="s">
        <v>213</v>
      </c>
      <c r="F7" s="562" t="s">
        <v>76</v>
      </c>
      <c r="G7" s="561" t="s">
        <v>213</v>
      </c>
      <c r="H7" s="562" t="s">
        <v>76</v>
      </c>
      <c r="I7" s="561" t="s">
        <v>213</v>
      </c>
      <c r="J7" s="562" t="s">
        <v>76</v>
      </c>
      <c r="K7" s="561" t="s">
        <v>213</v>
      </c>
      <c r="L7" s="563" t="s">
        <v>76</v>
      </c>
    </row>
    <row r="8" spans="1:12">
      <c r="A8" s="687" t="s">
        <v>307</v>
      </c>
      <c r="B8" s="688"/>
      <c r="C8" s="564">
        <v>267</v>
      </c>
      <c r="D8" s="565">
        <v>151</v>
      </c>
      <c r="E8" s="558">
        <v>83</v>
      </c>
      <c r="F8" s="560">
        <v>44</v>
      </c>
      <c r="G8" s="560">
        <v>64</v>
      </c>
      <c r="H8" s="560">
        <v>33</v>
      </c>
      <c r="I8" s="560">
        <v>85</v>
      </c>
      <c r="J8" s="560">
        <v>57</v>
      </c>
      <c r="K8" s="560">
        <v>117</v>
      </c>
      <c r="L8" s="559">
        <v>71</v>
      </c>
    </row>
    <row r="9" spans="1:12">
      <c r="A9" s="689" t="s">
        <v>92</v>
      </c>
      <c r="B9" s="547" t="s">
        <v>308</v>
      </c>
      <c r="C9" s="566">
        <v>75</v>
      </c>
      <c r="D9" s="567">
        <v>51</v>
      </c>
      <c r="E9" s="544">
        <v>31</v>
      </c>
      <c r="F9" s="546">
        <v>22</v>
      </c>
      <c r="G9" s="546">
        <v>22</v>
      </c>
      <c r="H9" s="546">
        <v>13</v>
      </c>
      <c r="I9" s="546">
        <v>25</v>
      </c>
      <c r="J9" s="546">
        <v>18</v>
      </c>
      <c r="K9" s="546">
        <v>37</v>
      </c>
      <c r="L9" s="545">
        <v>25</v>
      </c>
    </row>
    <row r="10" spans="1:12">
      <c r="A10" s="689"/>
      <c r="B10" s="547" t="s">
        <v>309</v>
      </c>
      <c r="C10" s="566">
        <v>53</v>
      </c>
      <c r="D10" s="567">
        <v>36</v>
      </c>
      <c r="E10" s="544">
        <v>15</v>
      </c>
      <c r="F10" s="546">
        <v>9</v>
      </c>
      <c r="G10" s="546">
        <v>3</v>
      </c>
      <c r="H10" s="546">
        <v>3</v>
      </c>
      <c r="I10" s="546">
        <v>39</v>
      </c>
      <c r="J10" s="546">
        <v>29</v>
      </c>
      <c r="K10" s="546">
        <v>31</v>
      </c>
      <c r="L10" s="545">
        <v>20</v>
      </c>
    </row>
    <row r="11" spans="1:12" ht="25.5">
      <c r="A11" s="689"/>
      <c r="B11" s="547" t="s">
        <v>310</v>
      </c>
      <c r="C11" s="566">
        <v>18</v>
      </c>
      <c r="D11" s="567">
        <v>7</v>
      </c>
      <c r="E11" s="544">
        <v>2</v>
      </c>
      <c r="F11" s="546">
        <v>0</v>
      </c>
      <c r="G11" s="546">
        <v>1</v>
      </c>
      <c r="H11" s="546">
        <v>1</v>
      </c>
      <c r="I11" s="546">
        <v>2</v>
      </c>
      <c r="J11" s="546">
        <v>1</v>
      </c>
      <c r="K11" s="546">
        <v>10</v>
      </c>
      <c r="L11" s="545">
        <v>3</v>
      </c>
    </row>
    <row r="12" spans="1:12" ht="38.25">
      <c r="A12" s="689"/>
      <c r="B12" s="548" t="s">
        <v>311</v>
      </c>
      <c r="C12" s="566">
        <v>97</v>
      </c>
      <c r="D12" s="567">
        <v>42</v>
      </c>
      <c r="E12" s="544">
        <v>33</v>
      </c>
      <c r="F12" s="546">
        <v>12</v>
      </c>
      <c r="G12" s="546">
        <v>33</v>
      </c>
      <c r="H12" s="546">
        <v>14</v>
      </c>
      <c r="I12" s="546">
        <v>15</v>
      </c>
      <c r="J12" s="546">
        <v>7</v>
      </c>
      <c r="K12" s="546">
        <v>27</v>
      </c>
      <c r="L12" s="545">
        <v>13</v>
      </c>
    </row>
    <row r="13" spans="1:12">
      <c r="A13" s="689"/>
      <c r="B13" s="547" t="s">
        <v>312</v>
      </c>
      <c r="C13" s="566">
        <v>24</v>
      </c>
      <c r="D13" s="567">
        <v>15</v>
      </c>
      <c r="E13" s="544">
        <v>2</v>
      </c>
      <c r="F13" s="546">
        <v>1</v>
      </c>
      <c r="G13" s="546">
        <v>5</v>
      </c>
      <c r="H13" s="546">
        <v>2</v>
      </c>
      <c r="I13" s="546">
        <v>4</v>
      </c>
      <c r="J13" s="546">
        <v>2</v>
      </c>
      <c r="K13" s="546">
        <v>12</v>
      </c>
      <c r="L13" s="545">
        <v>10</v>
      </c>
    </row>
    <row r="14" spans="1:12">
      <c r="A14" s="690" t="s">
        <v>313</v>
      </c>
      <c r="B14" s="691"/>
      <c r="C14" s="566">
        <v>36</v>
      </c>
      <c r="D14" s="567">
        <v>12</v>
      </c>
      <c r="E14" s="544">
        <v>10</v>
      </c>
      <c r="F14" s="546">
        <v>6</v>
      </c>
      <c r="G14" s="546">
        <v>8</v>
      </c>
      <c r="H14" s="546">
        <v>3</v>
      </c>
      <c r="I14" s="546">
        <v>13</v>
      </c>
      <c r="J14" s="546">
        <v>5</v>
      </c>
      <c r="K14" s="546">
        <v>12</v>
      </c>
      <c r="L14" s="545">
        <v>5</v>
      </c>
    </row>
    <row r="15" spans="1:12">
      <c r="A15" s="690" t="s">
        <v>314</v>
      </c>
      <c r="B15" s="691"/>
      <c r="C15" s="566">
        <v>462</v>
      </c>
      <c r="D15" s="567">
        <v>343</v>
      </c>
      <c r="E15" s="544">
        <v>161</v>
      </c>
      <c r="F15" s="546">
        <v>124</v>
      </c>
      <c r="G15" s="546">
        <v>280</v>
      </c>
      <c r="H15" s="546">
        <v>210</v>
      </c>
      <c r="I15" s="546">
        <v>45</v>
      </c>
      <c r="J15" s="546">
        <v>28</v>
      </c>
      <c r="K15" s="546">
        <v>144</v>
      </c>
      <c r="L15" s="545">
        <v>116</v>
      </c>
    </row>
    <row r="16" spans="1:12" ht="24.75" customHeight="1">
      <c r="A16" s="690" t="s">
        <v>315</v>
      </c>
      <c r="B16" s="691"/>
      <c r="C16" s="566">
        <v>0</v>
      </c>
      <c r="D16" s="567">
        <v>0</v>
      </c>
      <c r="E16" s="544">
        <v>0</v>
      </c>
      <c r="F16" s="546">
        <v>0</v>
      </c>
      <c r="G16" s="546">
        <v>0</v>
      </c>
      <c r="H16" s="546">
        <v>0</v>
      </c>
      <c r="I16" s="546">
        <v>0</v>
      </c>
      <c r="J16" s="546">
        <v>0</v>
      </c>
      <c r="K16" s="546">
        <v>0</v>
      </c>
      <c r="L16" s="545">
        <v>0</v>
      </c>
    </row>
    <row r="17" spans="1:12">
      <c r="A17" s="690" t="s">
        <v>316</v>
      </c>
      <c r="B17" s="691"/>
      <c r="C17" s="566">
        <v>116</v>
      </c>
      <c r="D17" s="567">
        <v>75</v>
      </c>
      <c r="E17" s="544">
        <v>39</v>
      </c>
      <c r="F17" s="546">
        <v>26</v>
      </c>
      <c r="G17" s="546">
        <v>5</v>
      </c>
      <c r="H17" s="546">
        <v>4</v>
      </c>
      <c r="I17" s="546">
        <v>35</v>
      </c>
      <c r="J17" s="546">
        <v>15</v>
      </c>
      <c r="K17" s="546">
        <v>100</v>
      </c>
      <c r="L17" s="545">
        <v>68</v>
      </c>
    </row>
    <row r="18" spans="1:12" ht="37.5" customHeight="1" thickBot="1">
      <c r="A18" s="706" t="s">
        <v>317</v>
      </c>
      <c r="B18" s="707"/>
      <c r="C18" s="568">
        <v>50</v>
      </c>
      <c r="D18" s="569">
        <v>31</v>
      </c>
      <c r="E18" s="549">
        <v>9</v>
      </c>
      <c r="F18" s="551">
        <v>5</v>
      </c>
      <c r="G18" s="551">
        <v>14</v>
      </c>
      <c r="H18" s="551">
        <v>9</v>
      </c>
      <c r="I18" s="551">
        <v>5</v>
      </c>
      <c r="J18" s="551">
        <v>2</v>
      </c>
      <c r="K18" s="551">
        <v>30</v>
      </c>
      <c r="L18" s="550">
        <v>19</v>
      </c>
    </row>
    <row r="19" spans="1:12">
      <c r="A19" s="708" t="s">
        <v>318</v>
      </c>
      <c r="B19" s="709"/>
      <c r="C19" s="552">
        <f>C8+C14+C15+C16+C17+C18</f>
        <v>931</v>
      </c>
      <c r="D19" s="553">
        <f t="shared" ref="D19:L19" si="0">D8+D14+D15+D16+D17+D18</f>
        <v>612</v>
      </c>
      <c r="E19" s="570">
        <f t="shared" si="0"/>
        <v>302</v>
      </c>
      <c r="F19" s="554">
        <f t="shared" si="0"/>
        <v>205</v>
      </c>
      <c r="G19" s="554">
        <f t="shared" si="0"/>
        <v>371</v>
      </c>
      <c r="H19" s="554">
        <f t="shared" si="0"/>
        <v>259</v>
      </c>
      <c r="I19" s="554">
        <f t="shared" si="0"/>
        <v>183</v>
      </c>
      <c r="J19" s="554">
        <f t="shared" si="0"/>
        <v>107</v>
      </c>
      <c r="K19" s="554">
        <f t="shared" si="0"/>
        <v>403</v>
      </c>
      <c r="L19" s="553">
        <f t="shared" si="0"/>
        <v>279</v>
      </c>
    </row>
    <row r="20" spans="1:12" ht="13.5" thickBot="1">
      <c r="A20" s="683" t="s">
        <v>319</v>
      </c>
      <c r="B20" s="684"/>
      <c r="C20" s="555">
        <f t="shared" ref="C20" si="1">C19/$C$19*100</f>
        <v>100</v>
      </c>
      <c r="D20" s="556">
        <f>D19/C19*100</f>
        <v>65.735767991407087</v>
      </c>
      <c r="E20" s="571">
        <f>E19/$C$19*100</f>
        <v>32.43823845327605</v>
      </c>
      <c r="F20" s="557">
        <f>F19/$D$19*100</f>
        <v>33.496732026143789</v>
      </c>
      <c r="G20" s="557">
        <f t="shared" ref="G20:K20" si="2">G19/$C$19*100</f>
        <v>39.849624060150376</v>
      </c>
      <c r="H20" s="557">
        <f>H19/$D$19*100</f>
        <v>42.320261437908499</v>
      </c>
      <c r="I20" s="557">
        <f t="shared" si="2"/>
        <v>19.656283566058004</v>
      </c>
      <c r="J20" s="557">
        <f>J19/$D$19*100</f>
        <v>17.483660130718953</v>
      </c>
      <c r="K20" s="557">
        <f t="shared" si="2"/>
        <v>43.286788399570355</v>
      </c>
      <c r="L20" s="556">
        <f>L19/$D$19*100</f>
        <v>45.588235294117645</v>
      </c>
    </row>
  </sheetData>
  <mergeCells count="18">
    <mergeCell ref="A18:B18"/>
    <mergeCell ref="A19:B19"/>
    <mergeCell ref="A20:B20"/>
    <mergeCell ref="A3:L3"/>
    <mergeCell ref="K6:L6"/>
    <mergeCell ref="A8:B8"/>
    <mergeCell ref="A9:A13"/>
    <mergeCell ref="A14:B14"/>
    <mergeCell ref="A15:B15"/>
    <mergeCell ref="A16:B16"/>
    <mergeCell ref="A5:B7"/>
    <mergeCell ref="C5:C7"/>
    <mergeCell ref="D5:D7"/>
    <mergeCell ref="E5:L5"/>
    <mergeCell ref="E6:F6"/>
    <mergeCell ref="G6:H6"/>
    <mergeCell ref="I6:J6"/>
    <mergeCell ref="A17:B17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33"/>
  <sheetViews>
    <sheetView showGridLines="0" workbookViewId="0">
      <selection activeCell="P17" sqref="P17"/>
    </sheetView>
  </sheetViews>
  <sheetFormatPr defaultRowHeight="12.75"/>
  <cols>
    <col min="1" max="1" width="42.7109375" customWidth="1"/>
    <col min="2" max="2" width="12.42578125" customWidth="1"/>
    <col min="3" max="3" width="11" customWidth="1"/>
    <col min="4" max="4" width="11.42578125" customWidth="1"/>
    <col min="5" max="5" width="11.5703125" customWidth="1"/>
    <col min="6" max="6" width="11.7109375" customWidth="1"/>
    <col min="7" max="7" width="11.28515625" customWidth="1"/>
  </cols>
  <sheetData>
    <row r="1" spans="1:9" ht="15">
      <c r="F1" s="572" t="s">
        <v>139</v>
      </c>
      <c r="G1" s="572"/>
    </row>
    <row r="2" spans="1:9" ht="9" customHeight="1">
      <c r="A2" s="713"/>
      <c r="B2" s="713"/>
      <c r="C2" s="713"/>
      <c r="D2" s="713"/>
      <c r="E2" s="713"/>
      <c r="F2" s="713"/>
      <c r="G2" s="713"/>
    </row>
    <row r="3" spans="1:9" s="200" customFormat="1" ht="30" customHeight="1">
      <c r="A3" s="714" t="s">
        <v>286</v>
      </c>
      <c r="B3" s="714"/>
      <c r="C3" s="714"/>
      <c r="D3" s="714"/>
      <c r="E3" s="714"/>
      <c r="F3" s="714"/>
      <c r="G3" s="714"/>
    </row>
    <row r="4" spans="1:9" s="200" customFormat="1" ht="11.25" customHeight="1" thickBot="1">
      <c r="A4" s="572" t="s">
        <v>43</v>
      </c>
      <c r="B4" s="572"/>
      <c r="C4" s="572"/>
      <c r="D4" s="572"/>
      <c r="E4" s="572"/>
      <c r="F4" s="572"/>
      <c r="G4" s="572"/>
    </row>
    <row r="5" spans="1:9" ht="17.25" customHeight="1" thickTop="1" thickBot="1">
      <c r="A5" s="202"/>
      <c r="B5" s="589" t="s">
        <v>253</v>
      </c>
      <c r="C5" s="587"/>
      <c r="D5" s="587"/>
      <c r="E5" s="587"/>
      <c r="F5" s="587"/>
      <c r="G5" s="588"/>
    </row>
    <row r="6" spans="1:9" ht="15.75" customHeight="1" thickTop="1" thickBot="1">
      <c r="A6" s="203"/>
      <c r="B6" s="710" t="s">
        <v>285</v>
      </c>
      <c r="C6" s="711"/>
      <c r="D6" s="712" t="s">
        <v>254</v>
      </c>
      <c r="E6" s="711"/>
      <c r="F6" s="712" t="s">
        <v>284</v>
      </c>
      <c r="G6" s="711"/>
    </row>
    <row r="7" spans="1:9" ht="16.5" customHeight="1" thickTop="1">
      <c r="A7" s="204" t="s">
        <v>140</v>
      </c>
      <c r="B7" s="717" t="s">
        <v>141</v>
      </c>
      <c r="C7" s="715" t="s">
        <v>142</v>
      </c>
      <c r="D7" s="719" t="s">
        <v>143</v>
      </c>
      <c r="E7" s="722" t="s">
        <v>142</v>
      </c>
      <c r="F7" s="717" t="s">
        <v>141</v>
      </c>
      <c r="G7" s="715" t="s">
        <v>142</v>
      </c>
      <c r="I7" s="205"/>
    </row>
    <row r="8" spans="1:9">
      <c r="A8" s="206"/>
      <c r="B8" s="718"/>
      <c r="C8" s="716"/>
      <c r="D8" s="720"/>
      <c r="E8" s="716"/>
      <c r="F8" s="718"/>
      <c r="G8" s="716"/>
    </row>
    <row r="9" spans="1:9" ht="8.25" customHeight="1" thickBot="1">
      <c r="A9" s="207"/>
      <c r="B9" s="718"/>
      <c r="C9" s="716"/>
      <c r="D9" s="721"/>
      <c r="E9" s="723"/>
      <c r="F9" s="718"/>
      <c r="G9" s="716"/>
    </row>
    <row r="10" spans="1:9" ht="16.5" customHeight="1" thickTop="1" thickBot="1">
      <c r="A10" s="221" t="s">
        <v>144</v>
      </c>
      <c r="B10" s="222">
        <v>14.3</v>
      </c>
      <c r="C10" s="223">
        <f>B10/B26*100</f>
        <v>100.70422535211267</v>
      </c>
      <c r="D10" s="222">
        <v>13.2</v>
      </c>
      <c r="E10" s="224">
        <f>D10/$D$26*100</f>
        <v>98.507462686567166</v>
      </c>
      <c r="F10" s="222">
        <v>13.8</v>
      </c>
      <c r="G10" s="517">
        <f>F10/$F$26*100</f>
        <v>98.571428571428584</v>
      </c>
    </row>
    <row r="11" spans="1:9" ht="16.5" customHeight="1" thickTop="1">
      <c r="A11" s="512" t="s">
        <v>145</v>
      </c>
      <c r="B11" s="513">
        <v>19</v>
      </c>
      <c r="C11" s="514">
        <f>B11/B26*100</f>
        <v>133.80281690140845</v>
      </c>
      <c r="D11" s="513">
        <v>18.100000000000001</v>
      </c>
      <c r="E11" s="515">
        <f t="shared" ref="E11:E26" si="0">D11/$D$26*100</f>
        <v>135.07462686567163</v>
      </c>
      <c r="F11" s="513">
        <v>18.8</v>
      </c>
      <c r="G11" s="516">
        <f t="shared" ref="G11:G26" si="1">F11/$F$26*100</f>
        <v>134.28571428571431</v>
      </c>
    </row>
    <row r="12" spans="1:9" ht="15">
      <c r="A12" s="208" t="s">
        <v>146</v>
      </c>
      <c r="B12" s="213">
        <v>15</v>
      </c>
      <c r="C12" s="214">
        <f>B12/B26*100</f>
        <v>105.63380281690142</v>
      </c>
      <c r="D12" s="213">
        <v>14.4</v>
      </c>
      <c r="E12" s="211">
        <f t="shared" si="0"/>
        <v>107.46268656716418</v>
      </c>
      <c r="F12" s="213">
        <v>15</v>
      </c>
      <c r="G12" s="212">
        <f t="shared" si="1"/>
        <v>107.14285714285714</v>
      </c>
    </row>
    <row r="13" spans="1:9" ht="15">
      <c r="A13" s="208" t="s">
        <v>147</v>
      </c>
      <c r="B13" s="209">
        <v>17.100000000000001</v>
      </c>
      <c r="C13" s="210">
        <f>B13/B26*100</f>
        <v>120.42253521126763</v>
      </c>
      <c r="D13" s="209">
        <v>15.7</v>
      </c>
      <c r="E13" s="211">
        <f t="shared" si="0"/>
        <v>117.16417910447761</v>
      </c>
      <c r="F13" s="209">
        <v>16.5</v>
      </c>
      <c r="G13" s="212">
        <f t="shared" si="1"/>
        <v>117.85714285714286</v>
      </c>
    </row>
    <row r="14" spans="1:9" ht="15">
      <c r="A14" s="215" t="s">
        <v>148</v>
      </c>
      <c r="B14" s="213">
        <v>14.9</v>
      </c>
      <c r="C14" s="214">
        <f>B14/B26*100</f>
        <v>104.92957746478875</v>
      </c>
      <c r="D14" s="213">
        <v>14.1</v>
      </c>
      <c r="E14" s="211">
        <f t="shared" si="0"/>
        <v>105.22388059701493</v>
      </c>
      <c r="F14" s="213">
        <v>14.5</v>
      </c>
      <c r="G14" s="212">
        <f t="shared" si="1"/>
        <v>103.57142857142858</v>
      </c>
    </row>
    <row r="15" spans="1:9" ht="15">
      <c r="A15" s="216" t="s">
        <v>149</v>
      </c>
      <c r="B15" s="209">
        <v>12.2</v>
      </c>
      <c r="C15" s="210">
        <f>B15/B26*100</f>
        <v>85.91549295774648</v>
      </c>
      <c r="D15" s="209">
        <v>11.6</v>
      </c>
      <c r="E15" s="211">
        <f t="shared" si="0"/>
        <v>86.567164179104466</v>
      </c>
      <c r="F15" s="209">
        <v>12.1</v>
      </c>
      <c r="G15" s="212">
        <f t="shared" si="1"/>
        <v>86.428571428571416</v>
      </c>
    </row>
    <row r="16" spans="1:9" ht="15">
      <c r="A16" s="216" t="s">
        <v>150</v>
      </c>
      <c r="B16" s="213">
        <v>11.3</v>
      </c>
      <c r="C16" s="214">
        <f>B16/B26*100</f>
        <v>79.577464788732399</v>
      </c>
      <c r="D16" s="213">
        <v>11</v>
      </c>
      <c r="E16" s="211">
        <f t="shared" si="0"/>
        <v>82.089552238805965</v>
      </c>
      <c r="F16" s="213">
        <v>11.4</v>
      </c>
      <c r="G16" s="212">
        <f t="shared" si="1"/>
        <v>81.428571428571431</v>
      </c>
    </row>
    <row r="17" spans="1:7" ht="15">
      <c r="A17" s="208" t="s">
        <v>151</v>
      </c>
      <c r="B17" s="209">
        <v>15.4</v>
      </c>
      <c r="C17" s="210">
        <f>B17/B26*100</f>
        <v>108.45070422535213</v>
      </c>
      <c r="D17" s="209">
        <v>14.3</v>
      </c>
      <c r="E17" s="211">
        <f t="shared" si="0"/>
        <v>106.71641791044777</v>
      </c>
      <c r="F17" s="209">
        <v>15</v>
      </c>
      <c r="G17" s="212">
        <f t="shared" si="1"/>
        <v>107.14285714285714</v>
      </c>
    </row>
    <row r="18" spans="1:7" ht="15">
      <c r="A18" s="215" t="s">
        <v>152</v>
      </c>
      <c r="B18" s="213">
        <v>17.2</v>
      </c>
      <c r="C18" s="214">
        <f>B18/B26*100</f>
        <v>121.12676056338027</v>
      </c>
      <c r="D18" s="213">
        <v>16.399999999999999</v>
      </c>
      <c r="E18" s="211">
        <f t="shared" si="0"/>
        <v>122.38805970149251</v>
      </c>
      <c r="F18" s="213">
        <v>16.899999999999999</v>
      </c>
      <c r="G18" s="212">
        <f t="shared" si="1"/>
        <v>120.71428571428571</v>
      </c>
    </row>
    <row r="19" spans="1:7" ht="15">
      <c r="A19" s="216" t="s">
        <v>153</v>
      </c>
      <c r="B19" s="209">
        <v>15.6</v>
      </c>
      <c r="C19" s="210">
        <f>B19/B26*100</f>
        <v>109.85915492957747</v>
      </c>
      <c r="D19" s="209">
        <v>15.1</v>
      </c>
      <c r="E19" s="211">
        <f t="shared" si="0"/>
        <v>112.68656716417911</v>
      </c>
      <c r="F19" s="209">
        <v>15.7</v>
      </c>
      <c r="G19" s="212">
        <f t="shared" si="1"/>
        <v>112.14285714285714</v>
      </c>
    </row>
    <row r="20" spans="1:7" ht="15">
      <c r="A20" s="216" t="s">
        <v>154</v>
      </c>
      <c r="B20" s="213">
        <v>14.3</v>
      </c>
      <c r="C20" s="214">
        <f>B20/B26*100</f>
        <v>100.70422535211267</v>
      </c>
      <c r="D20" s="213">
        <v>13.3</v>
      </c>
      <c r="E20" s="211">
        <f t="shared" si="0"/>
        <v>99.253731343283576</v>
      </c>
      <c r="F20" s="213">
        <v>13.9</v>
      </c>
      <c r="G20" s="212">
        <f t="shared" si="1"/>
        <v>99.285714285714292</v>
      </c>
    </row>
    <row r="21" spans="1:7" ht="15">
      <c r="A21" s="208" t="s">
        <v>155</v>
      </c>
      <c r="B21" s="209">
        <v>11.9</v>
      </c>
      <c r="C21" s="210">
        <f>B21/B26*100</f>
        <v>83.802816901408463</v>
      </c>
      <c r="D21" s="209">
        <v>11.2</v>
      </c>
      <c r="E21" s="211">
        <f t="shared" si="0"/>
        <v>83.582089552238799</v>
      </c>
      <c r="F21" s="209">
        <v>11.7</v>
      </c>
      <c r="G21" s="212">
        <f t="shared" si="1"/>
        <v>83.571428571428569</v>
      </c>
    </row>
    <row r="22" spans="1:7" ht="15">
      <c r="A22" s="208" t="s">
        <v>156</v>
      </c>
      <c r="B22" s="213">
        <v>16.899999999999999</v>
      </c>
      <c r="C22" s="214">
        <f>B22/B26*100</f>
        <v>119.01408450704226</v>
      </c>
      <c r="D22" s="213">
        <v>16.5</v>
      </c>
      <c r="E22" s="211">
        <f t="shared" si="0"/>
        <v>123.13432835820895</v>
      </c>
      <c r="F22" s="213">
        <v>17.100000000000001</v>
      </c>
      <c r="G22" s="212">
        <f t="shared" si="1"/>
        <v>122.14285714285715</v>
      </c>
    </row>
    <row r="23" spans="1:7" ht="15">
      <c r="A23" s="208" t="s">
        <v>157</v>
      </c>
      <c r="B23" s="209">
        <v>22.4</v>
      </c>
      <c r="C23" s="210">
        <f>B23/B26*100</f>
        <v>157.74647887323943</v>
      </c>
      <c r="D23" s="209">
        <v>21.7</v>
      </c>
      <c r="E23" s="211">
        <f t="shared" si="0"/>
        <v>161.94029850746267</v>
      </c>
      <c r="F23" s="209">
        <v>22.4</v>
      </c>
      <c r="G23" s="212">
        <f t="shared" si="1"/>
        <v>160</v>
      </c>
    </row>
    <row r="24" spans="1:7" ht="15">
      <c r="A24" s="208" t="s">
        <v>158</v>
      </c>
      <c r="B24" s="209">
        <v>10.5</v>
      </c>
      <c r="C24" s="210">
        <f>B24/B26*100</f>
        <v>73.943661971830991</v>
      </c>
      <c r="D24" s="209">
        <v>9.6</v>
      </c>
      <c r="E24" s="211">
        <f t="shared" si="0"/>
        <v>71.641791044776113</v>
      </c>
      <c r="F24" s="209">
        <v>10</v>
      </c>
      <c r="G24" s="212">
        <f t="shared" si="1"/>
        <v>71.428571428571431</v>
      </c>
    </row>
    <row r="25" spans="1:7" ht="15.75" thickBot="1">
      <c r="A25" s="217" t="s">
        <v>159</v>
      </c>
      <c r="B25" s="213">
        <v>19.3</v>
      </c>
      <c r="C25" s="214">
        <f>B25/B26*100</f>
        <v>135.91549295774649</v>
      </c>
      <c r="D25" s="218">
        <v>18</v>
      </c>
      <c r="E25" s="219">
        <f t="shared" si="0"/>
        <v>134.32835820895522</v>
      </c>
      <c r="F25" s="218">
        <v>18.7</v>
      </c>
      <c r="G25" s="220">
        <f t="shared" si="1"/>
        <v>133.57142857142856</v>
      </c>
    </row>
    <row r="26" spans="1:7" ht="16.5" thickTop="1" thickBot="1">
      <c r="A26" s="221" t="s">
        <v>160</v>
      </c>
      <c r="B26" s="222">
        <v>14.2</v>
      </c>
      <c r="C26" s="223">
        <v>100</v>
      </c>
      <c r="D26" s="222">
        <v>13.4</v>
      </c>
      <c r="E26" s="224">
        <f t="shared" si="0"/>
        <v>100</v>
      </c>
      <c r="F26" s="222">
        <v>14</v>
      </c>
      <c r="G26" s="223">
        <f t="shared" si="1"/>
        <v>100</v>
      </c>
    </row>
    <row r="27" spans="1:7" ht="9" customHeight="1" thickTop="1">
      <c r="A27" s="225"/>
      <c r="B27" s="226"/>
      <c r="C27" s="227"/>
      <c r="D27" s="227"/>
      <c r="E27" s="227"/>
      <c r="F27" s="227"/>
      <c r="G27" s="227"/>
    </row>
    <row r="28" spans="1:7">
      <c r="A28" s="154" t="s">
        <v>161</v>
      </c>
      <c r="D28" s="154"/>
      <c r="E28" s="154"/>
      <c r="F28" s="154"/>
      <c r="G28" s="154"/>
    </row>
    <row r="29" spans="1:7">
      <c r="A29" s="228"/>
      <c r="B29" s="2"/>
      <c r="C29" s="2"/>
      <c r="D29" s="2"/>
      <c r="E29" s="2"/>
      <c r="F29" s="2"/>
      <c r="G29" s="2"/>
    </row>
    <row r="30" spans="1:7">
      <c r="A30" s="154"/>
      <c r="B30" s="154"/>
      <c r="C30" s="154"/>
      <c r="D30" s="154"/>
      <c r="E30" s="154"/>
      <c r="F30" s="154"/>
      <c r="G30" s="154"/>
    </row>
    <row r="31" spans="1:7" s="229" customFormat="1">
      <c r="A31"/>
      <c r="B31"/>
      <c r="C31"/>
      <c r="D31"/>
      <c r="E31"/>
      <c r="F31"/>
      <c r="G31"/>
    </row>
    <row r="32" spans="1:7">
      <c r="A32" s="154"/>
    </row>
    <row r="33" spans="1:1">
      <c r="A33" s="154"/>
    </row>
  </sheetData>
  <mergeCells count="14">
    <mergeCell ref="G7:G9"/>
    <mergeCell ref="B7:B9"/>
    <mergeCell ref="C7:C9"/>
    <mergeCell ref="D7:D9"/>
    <mergeCell ref="E7:E9"/>
    <mergeCell ref="F7:F9"/>
    <mergeCell ref="B6:C6"/>
    <mergeCell ref="D6:E6"/>
    <mergeCell ref="F6:G6"/>
    <mergeCell ref="A2:G2"/>
    <mergeCell ref="F1:G1"/>
    <mergeCell ref="A3:G3"/>
    <mergeCell ref="A4:G4"/>
    <mergeCell ref="B5:G5"/>
  </mergeCells>
  <phoneticPr fontId="42" type="noConversion"/>
  <printOptions horizontalCentered="1" verticalCentered="1" gridLinesSet="0"/>
  <pageMargins left="0.59055118110236227" right="0.59055118110236227" top="0.59055118110236227" bottom="0.59055118110236227" header="0.11811023622047245" footer="0.11811023622047245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N59"/>
  <sheetViews>
    <sheetView showGridLines="0" topLeftCell="A22" workbookViewId="0">
      <selection activeCell="C11" sqref="C11:C46"/>
    </sheetView>
  </sheetViews>
  <sheetFormatPr defaultRowHeight="12.75"/>
  <cols>
    <col min="1" max="1" width="33.7109375" customWidth="1"/>
    <col min="2" max="2" width="14" customWidth="1"/>
    <col min="3" max="3" width="14.42578125" customWidth="1"/>
    <col min="4" max="4" width="26.5703125" customWidth="1"/>
    <col min="5" max="5" width="23.5703125" customWidth="1"/>
    <col min="6" max="6" width="7" customWidth="1"/>
  </cols>
  <sheetData>
    <row r="1" spans="1:5" ht="15">
      <c r="E1" s="5" t="s">
        <v>162</v>
      </c>
    </row>
    <row r="2" spans="1:5" ht="15" customHeight="1">
      <c r="A2" s="613" t="s">
        <v>163</v>
      </c>
      <c r="B2" s="613"/>
      <c r="C2" s="613"/>
      <c r="D2" s="613"/>
      <c r="E2" s="613"/>
    </row>
    <row r="3" spans="1:5" ht="12.75" customHeight="1">
      <c r="A3" s="613"/>
      <c r="B3" s="613"/>
      <c r="C3" s="613"/>
      <c r="D3" s="613"/>
      <c r="E3" s="613"/>
    </row>
    <row r="4" spans="1:5" ht="13.5" customHeight="1">
      <c r="A4" s="613" t="s">
        <v>287</v>
      </c>
      <c r="B4" s="613"/>
      <c r="C4" s="613"/>
      <c r="D4" s="613"/>
      <c r="E4" s="613"/>
    </row>
    <row r="5" spans="1:5" ht="8.25" customHeight="1">
      <c r="A5" s="42"/>
      <c r="B5" s="42"/>
      <c r="C5" s="42"/>
      <c r="D5" s="42"/>
    </row>
    <row r="6" spans="1:5" ht="9" customHeight="1" thickBot="1"/>
    <row r="7" spans="1:5" ht="12.75" customHeight="1">
      <c r="A7" s="615" t="s">
        <v>34</v>
      </c>
      <c r="B7" s="615" t="s">
        <v>164</v>
      </c>
      <c r="C7" s="724"/>
      <c r="D7" s="727" t="s">
        <v>290</v>
      </c>
      <c r="E7" s="727" t="s">
        <v>291</v>
      </c>
    </row>
    <row r="8" spans="1:5" ht="48.75" customHeight="1" thickBot="1">
      <c r="A8" s="617"/>
      <c r="B8" s="725"/>
      <c r="C8" s="726"/>
      <c r="D8" s="728"/>
      <c r="E8" s="728"/>
    </row>
    <row r="9" spans="1:5" ht="12.75" customHeight="1">
      <c r="A9" s="617"/>
      <c r="B9" s="730" t="s">
        <v>288</v>
      </c>
      <c r="C9" s="730" t="s">
        <v>289</v>
      </c>
      <c r="D9" s="728"/>
      <c r="E9" s="728"/>
    </row>
    <row r="10" spans="1:5" ht="2.25" customHeight="1" thickBot="1">
      <c r="A10" s="617"/>
      <c r="B10" s="731"/>
      <c r="C10" s="731"/>
      <c r="D10" s="729"/>
      <c r="E10" s="729"/>
    </row>
    <row r="11" spans="1:5" ht="17.25" customHeight="1" thickBot="1">
      <c r="A11" s="230" t="s">
        <v>165</v>
      </c>
      <c r="B11" s="231">
        <v>39600</v>
      </c>
      <c r="C11" s="232">
        <v>37254</v>
      </c>
      <c r="D11" s="233">
        <f t="shared" ref="D11:D45" si="0">C11-B11</f>
        <v>-2346</v>
      </c>
      <c r="E11" s="272">
        <f>C11/B11*100</f>
        <v>94.075757575757578</v>
      </c>
    </row>
    <row r="12" spans="1:5" ht="15">
      <c r="A12" s="234" t="s">
        <v>14</v>
      </c>
      <c r="B12" s="235">
        <v>4815</v>
      </c>
      <c r="C12" s="236">
        <v>4272</v>
      </c>
      <c r="D12" s="235">
        <f t="shared" si="0"/>
        <v>-543</v>
      </c>
      <c r="E12" s="237">
        <f t="shared" ref="E12:E46" si="1">C12/B12*100</f>
        <v>88.72274143302181</v>
      </c>
    </row>
    <row r="13" spans="1:5" ht="15">
      <c r="A13" s="238" t="s">
        <v>17</v>
      </c>
      <c r="B13" s="239">
        <v>4754</v>
      </c>
      <c r="C13" s="240">
        <v>4422</v>
      </c>
      <c r="D13" s="239">
        <f t="shared" si="0"/>
        <v>-332</v>
      </c>
      <c r="E13" s="241">
        <f t="shared" si="1"/>
        <v>93.016407236011773</v>
      </c>
    </row>
    <row r="14" spans="1:5" ht="15">
      <c r="A14" s="242" t="s">
        <v>2</v>
      </c>
      <c r="B14" s="239">
        <v>3849</v>
      </c>
      <c r="C14" s="240">
        <v>3489</v>
      </c>
      <c r="D14" s="239">
        <f t="shared" si="0"/>
        <v>-360</v>
      </c>
      <c r="E14" s="241">
        <f t="shared" si="1"/>
        <v>90.646921278254084</v>
      </c>
    </row>
    <row r="15" spans="1:5" ht="15">
      <c r="A15" s="242" t="s">
        <v>18</v>
      </c>
      <c r="B15" s="239">
        <v>4213</v>
      </c>
      <c r="C15" s="240">
        <v>3906</v>
      </c>
      <c r="D15" s="235">
        <f t="shared" si="0"/>
        <v>-307</v>
      </c>
      <c r="E15" s="243">
        <f t="shared" si="1"/>
        <v>92.713031094232136</v>
      </c>
    </row>
    <row r="16" spans="1:5" ht="15">
      <c r="A16" s="238" t="s">
        <v>19</v>
      </c>
      <c r="B16" s="239">
        <v>3684</v>
      </c>
      <c r="C16" s="240">
        <v>3347</v>
      </c>
      <c r="D16" s="239">
        <f t="shared" si="0"/>
        <v>-337</v>
      </c>
      <c r="E16" s="241">
        <f t="shared" si="1"/>
        <v>90.852334419109653</v>
      </c>
    </row>
    <row r="17" spans="1:5" ht="15">
      <c r="A17" s="238" t="s">
        <v>22</v>
      </c>
      <c r="B17" s="239">
        <v>4625</v>
      </c>
      <c r="C17" s="240">
        <v>4254</v>
      </c>
      <c r="D17" s="239">
        <f t="shared" si="0"/>
        <v>-371</v>
      </c>
      <c r="E17" s="241">
        <f t="shared" si="1"/>
        <v>91.97837837837838</v>
      </c>
    </row>
    <row r="18" spans="1:5" ht="15">
      <c r="A18" s="238" t="s">
        <v>23</v>
      </c>
      <c r="B18" s="239">
        <v>4169</v>
      </c>
      <c r="C18" s="240">
        <v>4105</v>
      </c>
      <c r="D18" s="239">
        <f t="shared" si="0"/>
        <v>-64</v>
      </c>
      <c r="E18" s="243">
        <f t="shared" si="1"/>
        <v>98.464859678579998</v>
      </c>
    </row>
    <row r="19" spans="1:5" ht="15">
      <c r="A19" s="238" t="s">
        <v>13</v>
      </c>
      <c r="B19" s="239">
        <v>4927</v>
      </c>
      <c r="C19" s="240">
        <v>4871</v>
      </c>
      <c r="D19" s="239">
        <f t="shared" si="0"/>
        <v>-56</v>
      </c>
      <c r="E19" s="241">
        <f t="shared" si="1"/>
        <v>98.863405723564028</v>
      </c>
    </row>
    <row r="20" spans="1:5" ht="15.75" thickBot="1">
      <c r="A20" s="244" t="s">
        <v>28</v>
      </c>
      <c r="B20" s="245">
        <v>4564</v>
      </c>
      <c r="C20" s="246">
        <v>4588</v>
      </c>
      <c r="D20" s="235">
        <f t="shared" si="0"/>
        <v>24</v>
      </c>
      <c r="E20" s="247">
        <f t="shared" si="1"/>
        <v>100.52585451358458</v>
      </c>
    </row>
    <row r="21" spans="1:5" ht="15.75" thickBot="1">
      <c r="A21" s="248" t="s">
        <v>40</v>
      </c>
      <c r="B21" s="249">
        <v>26391</v>
      </c>
      <c r="C21" s="250">
        <v>25559</v>
      </c>
      <c r="D21" s="278">
        <f t="shared" si="0"/>
        <v>-832</v>
      </c>
      <c r="E21" s="272">
        <f t="shared" si="1"/>
        <v>96.847410101928688</v>
      </c>
    </row>
    <row r="22" spans="1:5" ht="15">
      <c r="A22" s="234" t="s">
        <v>1</v>
      </c>
      <c r="B22" s="235">
        <v>5183</v>
      </c>
      <c r="C22" s="236">
        <v>4773</v>
      </c>
      <c r="D22" s="235">
        <f t="shared" si="0"/>
        <v>-410</v>
      </c>
      <c r="E22" s="237">
        <f t="shared" si="1"/>
        <v>92.089523442021999</v>
      </c>
    </row>
    <row r="23" spans="1:5" ht="15">
      <c r="A23" s="238" t="s">
        <v>16</v>
      </c>
      <c r="B23" s="239">
        <v>3660</v>
      </c>
      <c r="C23" s="240">
        <v>3572</v>
      </c>
      <c r="D23" s="239">
        <f t="shared" si="0"/>
        <v>-88</v>
      </c>
      <c r="E23" s="241">
        <f t="shared" si="1"/>
        <v>97.595628415300553</v>
      </c>
    </row>
    <row r="24" spans="1:5" ht="15">
      <c r="A24" s="242" t="s">
        <v>3</v>
      </c>
      <c r="B24" s="239">
        <v>5470</v>
      </c>
      <c r="C24" s="240">
        <v>5295</v>
      </c>
      <c r="D24" s="239">
        <f t="shared" si="0"/>
        <v>-175</v>
      </c>
      <c r="E24" s="243">
        <f t="shared" si="1"/>
        <v>96.800731261425966</v>
      </c>
    </row>
    <row r="25" spans="1:5" ht="15">
      <c r="A25" s="251" t="s">
        <v>21</v>
      </c>
      <c r="B25" s="245">
        <v>3978</v>
      </c>
      <c r="C25" s="246">
        <v>3894</v>
      </c>
      <c r="D25" s="235">
        <f t="shared" si="0"/>
        <v>-84</v>
      </c>
      <c r="E25" s="241">
        <f t="shared" si="1"/>
        <v>97.888386123680235</v>
      </c>
    </row>
    <row r="26" spans="1:5" ht="15">
      <c r="A26" s="238" t="s">
        <v>4</v>
      </c>
      <c r="B26" s="239">
        <v>4516</v>
      </c>
      <c r="C26" s="240">
        <v>4492</v>
      </c>
      <c r="D26" s="239">
        <f t="shared" si="0"/>
        <v>-24</v>
      </c>
      <c r="E26" s="243">
        <f t="shared" si="1"/>
        <v>99.468556244464125</v>
      </c>
    </row>
    <row r="27" spans="1:5" ht="15.75" thickBot="1">
      <c r="A27" s="252" t="s">
        <v>7</v>
      </c>
      <c r="B27" s="253">
        <v>3584</v>
      </c>
      <c r="C27" s="254">
        <v>3533</v>
      </c>
      <c r="D27" s="239">
        <f t="shared" si="0"/>
        <v>-51</v>
      </c>
      <c r="E27" s="241">
        <f t="shared" si="1"/>
        <v>98.577008928571431</v>
      </c>
    </row>
    <row r="28" spans="1:5" ht="15.75" thickBot="1">
      <c r="A28" s="255" t="s">
        <v>166</v>
      </c>
      <c r="B28" s="249">
        <v>51957</v>
      </c>
      <c r="C28" s="256">
        <v>49406</v>
      </c>
      <c r="D28" s="278">
        <f t="shared" si="0"/>
        <v>-2551</v>
      </c>
      <c r="E28" s="272">
        <f t="shared" si="1"/>
        <v>95.090170718093816</v>
      </c>
    </row>
    <row r="29" spans="1:5" ht="15">
      <c r="A29" s="238" t="s">
        <v>15</v>
      </c>
      <c r="B29" s="239">
        <v>7007</v>
      </c>
      <c r="C29" s="240">
        <v>6640</v>
      </c>
      <c r="D29" s="239">
        <f t="shared" si="0"/>
        <v>-367</v>
      </c>
      <c r="E29" s="241">
        <f t="shared" si="1"/>
        <v>94.762380476666181</v>
      </c>
    </row>
    <row r="30" spans="1:5" ht="15">
      <c r="A30" s="234" t="s">
        <v>20</v>
      </c>
      <c r="B30" s="235">
        <v>15783</v>
      </c>
      <c r="C30" s="236">
        <v>15609</v>
      </c>
      <c r="D30" s="235">
        <f t="shared" si="0"/>
        <v>-174</v>
      </c>
      <c r="E30" s="241">
        <f t="shared" si="1"/>
        <v>98.897547994677808</v>
      </c>
    </row>
    <row r="31" spans="1:5" ht="15">
      <c r="A31" s="244" t="s">
        <v>26</v>
      </c>
      <c r="B31" s="245">
        <v>9911</v>
      </c>
      <c r="C31" s="246">
        <v>8984</v>
      </c>
      <c r="D31" s="245">
        <f t="shared" si="0"/>
        <v>-927</v>
      </c>
      <c r="E31" s="241">
        <f t="shared" si="1"/>
        <v>90.646756129553012</v>
      </c>
    </row>
    <row r="32" spans="1:5" ht="15">
      <c r="A32" s="238" t="s">
        <v>233</v>
      </c>
      <c r="B32" s="239">
        <v>4737</v>
      </c>
      <c r="C32" s="240">
        <v>4531</v>
      </c>
      <c r="D32" s="239">
        <f t="shared" si="0"/>
        <v>-206</v>
      </c>
      <c r="E32" s="476">
        <f t="shared" si="1"/>
        <v>95.651256069242137</v>
      </c>
    </row>
    <row r="33" spans="1:6" ht="15">
      <c r="A33" s="257" t="s">
        <v>234</v>
      </c>
      <c r="B33" s="235">
        <v>8533</v>
      </c>
      <c r="C33" s="236">
        <v>7986</v>
      </c>
      <c r="D33" s="235">
        <f t="shared" si="0"/>
        <v>-547</v>
      </c>
      <c r="E33" s="476">
        <f t="shared" si="1"/>
        <v>93.58959334348998</v>
      </c>
    </row>
    <row r="34" spans="1:6" ht="15.75" thickBot="1">
      <c r="A34" s="238" t="s">
        <v>27</v>
      </c>
      <c r="B34" s="239">
        <v>5986</v>
      </c>
      <c r="C34" s="240">
        <v>5656</v>
      </c>
      <c r="D34" s="239">
        <f t="shared" si="0"/>
        <v>-330</v>
      </c>
      <c r="E34" s="243">
        <f t="shared" si="1"/>
        <v>94.48713665218844</v>
      </c>
    </row>
    <row r="35" spans="1:6" ht="15.75" thickBot="1">
      <c r="A35" s="258" t="s">
        <v>167</v>
      </c>
      <c r="B35" s="249">
        <v>31094</v>
      </c>
      <c r="C35" s="250">
        <v>30245</v>
      </c>
      <c r="D35" s="278">
        <f t="shared" si="0"/>
        <v>-849</v>
      </c>
      <c r="E35" s="272">
        <f t="shared" si="1"/>
        <v>97.269569691901964</v>
      </c>
    </row>
    <row r="36" spans="1:6" ht="15">
      <c r="A36" s="234" t="s">
        <v>5</v>
      </c>
      <c r="B36" s="235">
        <v>2573</v>
      </c>
      <c r="C36" s="236">
        <v>2530</v>
      </c>
      <c r="D36" s="235">
        <f t="shared" si="0"/>
        <v>-43</v>
      </c>
      <c r="E36" s="237">
        <f t="shared" si="1"/>
        <v>98.328799067236687</v>
      </c>
    </row>
    <row r="37" spans="1:6" ht="15">
      <c r="A37" s="238" t="s">
        <v>24</v>
      </c>
      <c r="B37" s="239">
        <v>6528</v>
      </c>
      <c r="C37" s="240">
        <v>6230</v>
      </c>
      <c r="D37" s="239">
        <f t="shared" si="0"/>
        <v>-298</v>
      </c>
      <c r="E37" s="241">
        <f t="shared" si="1"/>
        <v>95.435049019607845</v>
      </c>
    </row>
    <row r="38" spans="1:6" ht="15">
      <c r="A38" s="234" t="s">
        <v>6</v>
      </c>
      <c r="B38" s="235">
        <v>4207</v>
      </c>
      <c r="C38" s="236">
        <v>4662</v>
      </c>
      <c r="D38" s="235">
        <f t="shared" si="0"/>
        <v>455</v>
      </c>
      <c r="E38" s="243">
        <f t="shared" si="1"/>
        <v>110.81530782029949</v>
      </c>
    </row>
    <row r="39" spans="1:6" ht="15">
      <c r="A39" s="238" t="s">
        <v>25</v>
      </c>
      <c r="B39" s="239">
        <v>3041</v>
      </c>
      <c r="C39" s="240">
        <v>2884</v>
      </c>
      <c r="D39" s="239">
        <f>C39-B39</f>
        <v>-157</v>
      </c>
      <c r="E39" s="241">
        <f>C39/B39*100</f>
        <v>94.837224597171982</v>
      </c>
    </row>
    <row r="40" spans="1:6" ht="15">
      <c r="A40" s="238" t="s">
        <v>8</v>
      </c>
      <c r="B40" s="239">
        <v>2810</v>
      </c>
      <c r="C40" s="240">
        <v>2630</v>
      </c>
      <c r="D40" s="239">
        <f t="shared" si="0"/>
        <v>-180</v>
      </c>
      <c r="E40" s="241">
        <f t="shared" si="1"/>
        <v>93.594306049822066</v>
      </c>
    </row>
    <row r="41" spans="1:6" ht="15">
      <c r="A41" s="238" t="s">
        <v>9</v>
      </c>
      <c r="B41" s="239">
        <v>4453</v>
      </c>
      <c r="C41" s="240">
        <v>4296</v>
      </c>
      <c r="D41" s="239">
        <f t="shared" si="0"/>
        <v>-157</v>
      </c>
      <c r="E41" s="241">
        <f t="shared" si="1"/>
        <v>96.474286997529759</v>
      </c>
    </row>
    <row r="42" spans="1:6" ht="15">
      <c r="A42" s="238" t="s">
        <v>10</v>
      </c>
      <c r="B42" s="239">
        <v>4007</v>
      </c>
      <c r="C42" s="240">
        <v>3861</v>
      </c>
      <c r="D42" s="239">
        <f>C42-B42</f>
        <v>-146</v>
      </c>
      <c r="E42" s="241">
        <f>C42/B42*100</f>
        <v>96.356376341402552</v>
      </c>
    </row>
    <row r="43" spans="1:6" ht="15.75" thickBot="1">
      <c r="A43" s="257" t="s">
        <v>12</v>
      </c>
      <c r="B43" s="235">
        <v>3475</v>
      </c>
      <c r="C43" s="236">
        <v>3152</v>
      </c>
      <c r="D43" s="235">
        <f t="shared" si="0"/>
        <v>-323</v>
      </c>
      <c r="E43" s="247">
        <f t="shared" si="1"/>
        <v>90.705035971223026</v>
      </c>
    </row>
    <row r="44" spans="1:6" ht="15.75" thickBot="1">
      <c r="A44" s="258" t="s">
        <v>168</v>
      </c>
      <c r="B44" s="249">
        <v>19961</v>
      </c>
      <c r="C44" s="250">
        <v>18781</v>
      </c>
      <c r="D44" s="278">
        <f t="shared" si="0"/>
        <v>-1180</v>
      </c>
      <c r="E44" s="272">
        <f t="shared" si="1"/>
        <v>94.088472521416762</v>
      </c>
    </row>
    <row r="45" spans="1:6" ht="15.75" customHeight="1" thickBot="1">
      <c r="A45" s="259" t="s">
        <v>11</v>
      </c>
      <c r="B45" s="260">
        <v>19961</v>
      </c>
      <c r="C45" s="261">
        <v>18781</v>
      </c>
      <c r="D45" s="262">
        <f t="shared" si="0"/>
        <v>-1180</v>
      </c>
      <c r="E45" s="263">
        <f t="shared" si="1"/>
        <v>94.088472521416762</v>
      </c>
    </row>
    <row r="46" spans="1:6" ht="34.5" customHeight="1" thickBot="1">
      <c r="A46" s="264" t="s">
        <v>169</v>
      </c>
      <c r="B46" s="231">
        <v>169003</v>
      </c>
      <c r="C46" s="271">
        <v>161245</v>
      </c>
      <c r="D46" s="271">
        <f t="shared" ref="D46" si="2">D44+D35+D28+D21+D11</f>
        <v>-7758</v>
      </c>
      <c r="E46" s="272">
        <f t="shared" si="1"/>
        <v>95.409548942918178</v>
      </c>
    </row>
    <row r="47" spans="1:6" ht="15" customHeight="1">
      <c r="A47" s="2"/>
      <c r="B47" s="265"/>
      <c r="C47" s="266"/>
      <c r="D47" s="266"/>
    </row>
    <row r="48" spans="1:6" ht="21" customHeight="1">
      <c r="A48" s="1" t="s">
        <v>170</v>
      </c>
      <c r="C48" s="267"/>
      <c r="D48" s="267"/>
      <c r="F48" s="43"/>
    </row>
    <row r="49" spans="1:14" ht="23.25" customHeight="1"/>
    <row r="50" spans="1:14" ht="15" customHeight="1"/>
    <row r="57" spans="1:14">
      <c r="A57" s="1"/>
      <c r="B57" s="1"/>
      <c r="C57" s="268"/>
      <c r="D57" s="268"/>
    </row>
    <row r="59" spans="1:14" s="229" customFormat="1">
      <c r="A59"/>
      <c r="B59"/>
      <c r="C59"/>
      <c r="D59"/>
      <c r="E59"/>
      <c r="F59"/>
      <c r="G59"/>
      <c r="H59"/>
      <c r="I59"/>
      <c r="J59"/>
      <c r="K59"/>
      <c r="L59"/>
      <c r="M59"/>
      <c r="N59"/>
    </row>
  </sheetData>
  <mergeCells count="8">
    <mergeCell ref="A2:E3"/>
    <mergeCell ref="A4:E4"/>
    <mergeCell ref="A7:A10"/>
    <mergeCell ref="B7:C8"/>
    <mergeCell ref="D7:D10"/>
    <mergeCell ref="E7:E10"/>
    <mergeCell ref="B9:B10"/>
    <mergeCell ref="C9:C10"/>
  </mergeCells>
  <phoneticPr fontId="42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/>
  <dimension ref="A1:M61"/>
  <sheetViews>
    <sheetView showGridLines="0" zoomScale="75" zoomScaleNormal="75" workbookViewId="0">
      <selection activeCell="J38" sqref="J38"/>
    </sheetView>
  </sheetViews>
  <sheetFormatPr defaultRowHeight="12.75"/>
  <cols>
    <col min="1" max="1" width="35" customWidth="1"/>
    <col min="2" max="2" width="16.5703125" customWidth="1"/>
    <col min="3" max="3" width="22.28515625" customWidth="1"/>
    <col min="4" max="4" width="20.140625" customWidth="1"/>
    <col min="5" max="5" width="7" customWidth="1"/>
  </cols>
  <sheetData>
    <row r="1" spans="1:4" ht="15">
      <c r="D1" s="5" t="s">
        <v>171</v>
      </c>
    </row>
    <row r="2" spans="1:4" ht="15" customHeight="1">
      <c r="A2" s="613" t="s">
        <v>172</v>
      </c>
      <c r="B2" s="613"/>
      <c r="C2" s="613"/>
      <c r="D2" s="613"/>
    </row>
    <row r="3" spans="1:4" ht="12.75" customHeight="1">
      <c r="A3" s="613"/>
      <c r="B3" s="613"/>
      <c r="C3" s="613"/>
      <c r="D3" s="613"/>
    </row>
    <row r="4" spans="1:4" ht="13.5" customHeight="1">
      <c r="A4" s="613" t="s">
        <v>292</v>
      </c>
      <c r="B4" s="613"/>
      <c r="C4" s="613"/>
      <c r="D4" s="613"/>
    </row>
    <row r="5" spans="1:4" ht="13.5" customHeight="1">
      <c r="A5" s="119"/>
      <c r="B5" s="119"/>
      <c r="C5" s="119"/>
      <c r="D5" s="119"/>
    </row>
    <row r="6" spans="1:4" ht="9" customHeight="1" thickBot="1"/>
    <row r="7" spans="1:4" ht="12.75" customHeight="1">
      <c r="A7" s="615" t="s">
        <v>34</v>
      </c>
      <c r="B7" s="727" t="s">
        <v>173</v>
      </c>
      <c r="C7" s="727" t="s">
        <v>237</v>
      </c>
      <c r="D7" s="727" t="s">
        <v>174</v>
      </c>
    </row>
    <row r="8" spans="1:4" ht="48.75" customHeight="1">
      <c r="A8" s="617"/>
      <c r="B8" s="728"/>
      <c r="C8" s="728"/>
      <c r="D8" s="728"/>
    </row>
    <row r="9" spans="1:4" ht="12.75" customHeight="1">
      <c r="A9" s="617"/>
      <c r="B9" s="728"/>
      <c r="C9" s="728"/>
      <c r="D9" s="728"/>
    </row>
    <row r="10" spans="1:4" ht="2.25" customHeight="1" thickBot="1">
      <c r="A10" s="617"/>
      <c r="B10" s="729"/>
      <c r="C10" s="729"/>
      <c r="D10" s="729"/>
    </row>
    <row r="11" spans="1:4" ht="18" customHeight="1" thickBot="1">
      <c r="A11" s="122"/>
      <c r="B11" s="732" t="s">
        <v>293</v>
      </c>
      <c r="C11" s="733"/>
      <c r="D11" s="734"/>
    </row>
    <row r="12" spans="1:4" ht="17.25" customHeight="1" thickBot="1">
      <c r="A12" s="270" t="s">
        <v>165</v>
      </c>
      <c r="B12" s="271">
        <v>4822</v>
      </c>
      <c r="C12" s="271">
        <v>1262</v>
      </c>
      <c r="D12" s="272">
        <f>B12/C12</f>
        <v>3.8209191759112522</v>
      </c>
    </row>
    <row r="13" spans="1:4" ht="15">
      <c r="A13" s="234" t="s">
        <v>14</v>
      </c>
      <c r="B13" s="235">
        <v>679</v>
      </c>
      <c r="C13" s="235">
        <v>267</v>
      </c>
      <c r="D13" s="273">
        <f t="shared" ref="D13:D47" si="0">B13/C13</f>
        <v>2.5430711610486894</v>
      </c>
    </row>
    <row r="14" spans="1:4" ht="15">
      <c r="A14" s="238" t="s">
        <v>17</v>
      </c>
      <c r="B14" s="239">
        <v>571</v>
      </c>
      <c r="C14" s="239">
        <v>125</v>
      </c>
      <c r="D14" s="274">
        <f t="shared" si="0"/>
        <v>4.5679999999999996</v>
      </c>
    </row>
    <row r="15" spans="1:4" ht="15">
      <c r="A15" s="242" t="s">
        <v>2</v>
      </c>
      <c r="B15" s="239">
        <v>489</v>
      </c>
      <c r="C15" s="239">
        <v>124</v>
      </c>
      <c r="D15" s="275">
        <f t="shared" si="0"/>
        <v>3.943548387096774</v>
      </c>
    </row>
    <row r="16" spans="1:4" ht="15">
      <c r="A16" s="242" t="s">
        <v>18</v>
      </c>
      <c r="B16" s="239">
        <v>365</v>
      </c>
      <c r="C16" s="235">
        <v>42</v>
      </c>
      <c r="D16" s="274">
        <f t="shared" si="0"/>
        <v>8.6904761904761898</v>
      </c>
    </row>
    <row r="17" spans="1:4" ht="15">
      <c r="A17" s="238" t="s">
        <v>19</v>
      </c>
      <c r="B17" s="239">
        <v>596</v>
      </c>
      <c r="C17" s="239">
        <v>73</v>
      </c>
      <c r="D17" s="275">
        <f t="shared" si="0"/>
        <v>8.1643835616438363</v>
      </c>
    </row>
    <row r="18" spans="1:4" ht="15">
      <c r="A18" s="238" t="s">
        <v>22</v>
      </c>
      <c r="B18" s="239">
        <v>568</v>
      </c>
      <c r="C18" s="239">
        <v>133</v>
      </c>
      <c r="D18" s="274">
        <f t="shared" si="0"/>
        <v>4.2706766917293235</v>
      </c>
    </row>
    <row r="19" spans="1:4" ht="15">
      <c r="A19" s="238" t="s">
        <v>23</v>
      </c>
      <c r="B19" s="239">
        <v>444</v>
      </c>
      <c r="C19" s="239">
        <v>169</v>
      </c>
      <c r="D19" s="275">
        <f t="shared" si="0"/>
        <v>2.6272189349112427</v>
      </c>
    </row>
    <row r="20" spans="1:4" ht="15">
      <c r="A20" s="238" t="s">
        <v>13</v>
      </c>
      <c r="B20" s="239">
        <v>586</v>
      </c>
      <c r="C20" s="239">
        <v>104</v>
      </c>
      <c r="D20" s="274">
        <f t="shared" si="0"/>
        <v>5.634615384615385</v>
      </c>
    </row>
    <row r="21" spans="1:4" ht="15.75" thickBot="1">
      <c r="A21" s="244" t="s">
        <v>28</v>
      </c>
      <c r="B21" s="245">
        <v>524</v>
      </c>
      <c r="C21" s="235">
        <v>225</v>
      </c>
      <c r="D21" s="276">
        <f t="shared" si="0"/>
        <v>2.3288888888888888</v>
      </c>
    </row>
    <row r="22" spans="1:4" ht="15.75" thickBot="1">
      <c r="A22" s="277" t="s">
        <v>40</v>
      </c>
      <c r="B22" s="278">
        <v>3579</v>
      </c>
      <c r="C22" s="278">
        <v>1249</v>
      </c>
      <c r="D22" s="272">
        <f t="shared" si="0"/>
        <v>2.8654923939151322</v>
      </c>
    </row>
    <row r="23" spans="1:4" ht="15">
      <c r="A23" s="524" t="s">
        <v>1</v>
      </c>
      <c r="B23" s="525">
        <v>617</v>
      </c>
      <c r="C23" s="525">
        <v>129</v>
      </c>
      <c r="D23" s="526">
        <f t="shared" si="0"/>
        <v>4.7829457364341081</v>
      </c>
    </row>
    <row r="24" spans="1:4" ht="15">
      <c r="A24" s="238" t="s">
        <v>16</v>
      </c>
      <c r="B24" s="239">
        <v>357</v>
      </c>
      <c r="C24" s="239">
        <v>117</v>
      </c>
      <c r="D24" s="274">
        <f t="shared" si="0"/>
        <v>3.0512820512820511</v>
      </c>
    </row>
    <row r="25" spans="1:4" ht="15">
      <c r="A25" s="242" t="s">
        <v>3</v>
      </c>
      <c r="B25" s="239">
        <v>890</v>
      </c>
      <c r="C25" s="239">
        <v>229</v>
      </c>
      <c r="D25" s="274">
        <f t="shared" si="0"/>
        <v>3.8864628820960698</v>
      </c>
    </row>
    <row r="26" spans="1:4" ht="15">
      <c r="A26" s="251" t="s">
        <v>21</v>
      </c>
      <c r="B26" s="245">
        <v>548</v>
      </c>
      <c r="C26" s="235">
        <v>186</v>
      </c>
      <c r="D26" s="275">
        <f t="shared" si="0"/>
        <v>2.946236559139785</v>
      </c>
    </row>
    <row r="27" spans="1:4" ht="15">
      <c r="A27" s="238" t="s">
        <v>4</v>
      </c>
      <c r="B27" s="239">
        <v>707</v>
      </c>
      <c r="C27" s="239">
        <v>360</v>
      </c>
      <c r="D27" s="274">
        <f t="shared" si="0"/>
        <v>1.9638888888888888</v>
      </c>
    </row>
    <row r="28" spans="1:4" ht="15.75" thickBot="1">
      <c r="A28" s="252" t="s">
        <v>7</v>
      </c>
      <c r="B28" s="253">
        <v>460</v>
      </c>
      <c r="C28" s="245">
        <v>228</v>
      </c>
      <c r="D28" s="276">
        <f t="shared" si="0"/>
        <v>2.0175438596491229</v>
      </c>
    </row>
    <row r="29" spans="1:4" ht="15.75" thickBot="1">
      <c r="A29" s="279" t="s">
        <v>166</v>
      </c>
      <c r="B29" s="278">
        <v>6625</v>
      </c>
      <c r="C29" s="278">
        <v>1786</v>
      </c>
      <c r="D29" s="272">
        <f t="shared" si="0"/>
        <v>3.7094064949608061</v>
      </c>
    </row>
    <row r="30" spans="1:4" ht="15">
      <c r="A30" s="238" t="s">
        <v>15</v>
      </c>
      <c r="B30" s="239">
        <v>909</v>
      </c>
      <c r="C30" s="239">
        <v>159</v>
      </c>
      <c r="D30" s="273">
        <f t="shared" si="0"/>
        <v>5.716981132075472</v>
      </c>
    </row>
    <row r="31" spans="1:4" ht="15">
      <c r="A31" s="234" t="s">
        <v>20</v>
      </c>
      <c r="B31" s="235">
        <v>1608</v>
      </c>
      <c r="C31" s="235">
        <v>337</v>
      </c>
      <c r="D31" s="274">
        <f t="shared" si="0"/>
        <v>4.7715133531157274</v>
      </c>
    </row>
    <row r="32" spans="1:4" ht="15">
      <c r="A32" s="244" t="s">
        <v>26</v>
      </c>
      <c r="B32" s="245">
        <v>1620</v>
      </c>
      <c r="C32" s="245">
        <v>500</v>
      </c>
      <c r="D32" s="274">
        <f t="shared" si="0"/>
        <v>3.24</v>
      </c>
    </row>
    <row r="33" spans="1:4" ht="15">
      <c r="A33" s="477" t="s">
        <v>233</v>
      </c>
      <c r="B33" s="239">
        <v>619</v>
      </c>
      <c r="C33" s="239">
        <v>140</v>
      </c>
      <c r="D33" s="275">
        <f t="shared" si="0"/>
        <v>4.4214285714285717</v>
      </c>
    </row>
    <row r="34" spans="1:4" ht="15">
      <c r="A34" s="257" t="s">
        <v>234</v>
      </c>
      <c r="B34" s="235">
        <v>995</v>
      </c>
      <c r="C34" s="235">
        <v>534</v>
      </c>
      <c r="D34" s="274">
        <f t="shared" si="0"/>
        <v>1.8632958801498127</v>
      </c>
    </row>
    <row r="35" spans="1:4" ht="15.75" thickBot="1">
      <c r="A35" s="238" t="s">
        <v>27</v>
      </c>
      <c r="B35" s="239">
        <v>874</v>
      </c>
      <c r="C35" s="239">
        <v>116</v>
      </c>
      <c r="D35" s="276">
        <f t="shared" si="0"/>
        <v>7.5344827586206895</v>
      </c>
    </row>
    <row r="36" spans="1:4" ht="15.75" thickBot="1">
      <c r="A36" s="280" t="s">
        <v>167</v>
      </c>
      <c r="B36" s="278">
        <v>3998</v>
      </c>
      <c r="C36" s="278">
        <v>1208</v>
      </c>
      <c r="D36" s="272">
        <f t="shared" si="0"/>
        <v>3.3096026490066226</v>
      </c>
    </row>
    <row r="37" spans="1:4" ht="15">
      <c r="A37" s="234" t="s">
        <v>5</v>
      </c>
      <c r="B37" s="235">
        <v>292</v>
      </c>
      <c r="C37" s="235">
        <v>65</v>
      </c>
      <c r="D37" s="273">
        <f t="shared" si="0"/>
        <v>4.4923076923076923</v>
      </c>
    </row>
    <row r="38" spans="1:4" ht="15">
      <c r="A38" s="238" t="s">
        <v>24</v>
      </c>
      <c r="B38" s="239">
        <v>828</v>
      </c>
      <c r="C38" s="239">
        <v>304</v>
      </c>
      <c r="D38" s="274">
        <f t="shared" si="0"/>
        <v>2.7236842105263159</v>
      </c>
    </row>
    <row r="39" spans="1:4" ht="15">
      <c r="A39" s="234" t="s">
        <v>6</v>
      </c>
      <c r="B39" s="235">
        <v>523</v>
      </c>
      <c r="C39" s="235">
        <v>240</v>
      </c>
      <c r="D39" s="274">
        <f t="shared" si="0"/>
        <v>2.1791666666666667</v>
      </c>
    </row>
    <row r="40" spans="1:4" ht="15">
      <c r="A40" s="238" t="s">
        <v>25</v>
      </c>
      <c r="B40" s="239">
        <v>504</v>
      </c>
      <c r="C40" s="239">
        <v>200</v>
      </c>
      <c r="D40" s="275">
        <f t="shared" si="0"/>
        <v>2.52</v>
      </c>
    </row>
    <row r="41" spans="1:4" ht="15">
      <c r="A41" s="521" t="s">
        <v>8</v>
      </c>
      <c r="B41" s="522">
        <v>351</v>
      </c>
      <c r="C41" s="522">
        <v>51</v>
      </c>
      <c r="D41" s="523">
        <f t="shared" si="0"/>
        <v>6.882352941176471</v>
      </c>
    </row>
    <row r="42" spans="1:4" ht="15">
      <c r="A42" s="238" t="s">
        <v>9</v>
      </c>
      <c r="B42" s="239">
        <v>739</v>
      </c>
      <c r="C42" s="239">
        <v>112</v>
      </c>
      <c r="D42" s="275">
        <f t="shared" si="0"/>
        <v>6.5982142857142856</v>
      </c>
    </row>
    <row r="43" spans="1:4" ht="15">
      <c r="A43" s="238" t="s">
        <v>10</v>
      </c>
      <c r="B43" s="239">
        <v>369</v>
      </c>
      <c r="C43" s="239">
        <v>89</v>
      </c>
      <c r="D43" s="274">
        <f t="shared" si="0"/>
        <v>4.1460674157303368</v>
      </c>
    </row>
    <row r="44" spans="1:4" ht="15.75" thickBot="1">
      <c r="A44" s="257" t="s">
        <v>12</v>
      </c>
      <c r="B44" s="235">
        <v>392</v>
      </c>
      <c r="C44" s="235">
        <v>147</v>
      </c>
      <c r="D44" s="276">
        <f t="shared" si="0"/>
        <v>2.6666666666666665</v>
      </c>
    </row>
    <row r="45" spans="1:4" ht="15.75" thickBot="1">
      <c r="A45" s="280" t="s">
        <v>168</v>
      </c>
      <c r="B45" s="278">
        <v>2109</v>
      </c>
      <c r="C45" s="278">
        <v>1079</v>
      </c>
      <c r="D45" s="272">
        <f t="shared" si="0"/>
        <v>1.9545875810936051</v>
      </c>
    </row>
    <row r="46" spans="1:4" ht="15.75" thickBot="1">
      <c r="A46" s="259" t="s">
        <v>11</v>
      </c>
      <c r="B46" s="260">
        <v>2109</v>
      </c>
      <c r="C46" s="262">
        <v>1079</v>
      </c>
      <c r="D46" s="281">
        <f t="shared" si="0"/>
        <v>1.9545875810936051</v>
      </c>
    </row>
    <row r="47" spans="1:4" ht="22.5" customHeight="1" thickBot="1">
      <c r="A47" s="282" t="s">
        <v>169</v>
      </c>
      <c r="B47" s="283">
        <v>21133</v>
      </c>
      <c r="C47" s="283">
        <v>6584</v>
      </c>
      <c r="D47" s="272">
        <f t="shared" si="0"/>
        <v>3.2097509113001217</v>
      </c>
    </row>
    <row r="48" spans="1:4" ht="20.25" customHeight="1">
      <c r="A48" s="2"/>
      <c r="B48" s="265"/>
      <c r="C48" s="266"/>
    </row>
    <row r="49" spans="1:13" ht="15" customHeight="1">
      <c r="A49" s="1" t="s">
        <v>170</v>
      </c>
      <c r="C49" s="267"/>
    </row>
    <row r="50" spans="1:13" ht="21" customHeight="1">
      <c r="E50" s="43"/>
    </row>
    <row r="51" spans="1:13" ht="23.25" customHeight="1"/>
    <row r="52" spans="1:13" ht="15" customHeight="1"/>
    <row r="58" spans="1:13">
      <c r="A58" s="1"/>
      <c r="B58" s="1"/>
      <c r="C58" s="268"/>
    </row>
    <row r="61" spans="1:13" s="229" customFormat="1">
      <c r="A61"/>
      <c r="B61"/>
      <c r="C61"/>
      <c r="D61"/>
      <c r="E61"/>
      <c r="F61"/>
      <c r="G61"/>
      <c r="H61"/>
      <c r="I61"/>
      <c r="J61"/>
      <c r="K61"/>
      <c r="L61"/>
      <c r="M61"/>
    </row>
  </sheetData>
  <mergeCells count="7">
    <mergeCell ref="B11:D11"/>
    <mergeCell ref="A2:D3"/>
    <mergeCell ref="A4:D4"/>
    <mergeCell ref="A7:A10"/>
    <mergeCell ref="B7:B10"/>
    <mergeCell ref="C7:C10"/>
    <mergeCell ref="D7:D10"/>
  </mergeCells>
  <phoneticPr fontId="42" type="noConversion"/>
  <printOptions horizontalCentered="1" verticalCentered="1" gridLinesSet="0"/>
  <pageMargins left="0.25" right="0.25" top="0.75" bottom="0.75" header="0.3" footer="0.3"/>
  <pageSetup paperSize="9" scale="9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Zakresy nazwane</vt:lpstr>
      </vt:variant>
      <vt:variant>
        <vt:i4>2</vt:i4>
      </vt:variant>
    </vt:vector>
  </HeadingPairs>
  <TitlesOfParts>
    <vt:vector size="14" baseType="lpstr">
      <vt:lpstr>Tabela 1 </vt:lpstr>
      <vt:lpstr>Tabela 2</vt:lpstr>
      <vt:lpstr>Tabela 4</vt:lpstr>
      <vt:lpstr>Tabela 5</vt:lpstr>
      <vt:lpstr>Tabela 5a</vt:lpstr>
      <vt:lpstr>Tabela 6</vt:lpstr>
      <vt:lpstr>Tabela 7</vt:lpstr>
      <vt:lpstr>Tabela 11</vt:lpstr>
      <vt:lpstr>Tabela 12</vt:lpstr>
      <vt:lpstr>Tabela 13</vt:lpstr>
      <vt:lpstr>Tabela 14</vt:lpstr>
      <vt:lpstr>Tabela 15</vt:lpstr>
      <vt:lpstr>'Tabela 2'!Obszar_wydruku</vt:lpstr>
      <vt:lpstr>'Tabela 5a'!Obszar_wydruku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Informacja sygnalna - sierpień 1995r</dc:title>
  <dc:creator>Wojewódzki Urząd pracy we Wroc</dc:creator>
  <cp:lastModifiedBy>Krystyna Soltys</cp:lastModifiedBy>
  <cp:lastPrinted>2014-02-19T13:04:10Z</cp:lastPrinted>
  <dcterms:created xsi:type="dcterms:W3CDTF">1999-08-03T15:46:10Z</dcterms:created>
  <dcterms:modified xsi:type="dcterms:W3CDTF">2014-02-25T11:37:00Z</dcterms:modified>
</cp:coreProperties>
</file>