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6\01_2026\"/>
    </mc:Choice>
  </mc:AlternateContent>
  <bookViews>
    <workbookView xWindow="5160" yWindow="0" windowWidth="22080" windowHeight="9204" firstSheet="1" activeTab="5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50" r:id="rId5"/>
    <sheet name="Tabela 5" sheetId="45" r:id="rId6"/>
    <sheet name="Tabela 6" sheetId="96" r:id="rId7"/>
  </sheets>
  <definedNames>
    <definedName name="_xlnm.Print_Area" localSheetId="1">'Tabela 1 '!$A$1:$I$39</definedName>
    <definedName name="_xlnm.Print_Area" localSheetId="2">'Tabela 2'!$A$1:$C$27</definedName>
    <definedName name="_xlnm.Print_Area" localSheetId="3">'Tabela 3'!$A$1:$T$39</definedName>
    <definedName name="_xlnm.Print_Area" localSheetId="4">'Tabela 4'!$A$1:$D$40</definedName>
    <definedName name="_xlnm.Print_Area" localSheetId="5">'Tabela 5'!$A$1:$E$20</definedName>
  </definedNames>
  <calcPr calcId="162913"/>
</workbook>
</file>

<file path=xl/calcChain.xml><?xml version="1.0" encoding="utf-8"?>
<calcChain xmlns="http://schemas.openxmlformats.org/spreadsheetml/2006/main">
  <c r="T5" i="89" l="1"/>
  <c r="T6" i="89"/>
  <c r="T7" i="89"/>
  <c r="T8" i="89"/>
  <c r="T9" i="89"/>
  <c r="T10" i="89"/>
  <c r="T11" i="89"/>
  <c r="T12" i="89"/>
  <c r="T13" i="89"/>
  <c r="T14" i="89"/>
  <c r="T15" i="89"/>
  <c r="T16" i="89"/>
  <c r="T17" i="89"/>
  <c r="T18" i="89"/>
  <c r="T19" i="89"/>
  <c r="T20" i="89"/>
  <c r="T21" i="89"/>
  <c r="T22" i="89"/>
  <c r="T23" i="89"/>
  <c r="T24" i="89"/>
  <c r="T25" i="89"/>
  <c r="T26" i="89"/>
  <c r="T27" i="89"/>
  <c r="T28" i="89"/>
  <c r="T29" i="89"/>
  <c r="T30" i="89"/>
  <c r="T31" i="89"/>
  <c r="T32" i="89"/>
  <c r="T33" i="89"/>
  <c r="T34" i="89"/>
  <c r="T35" i="89"/>
  <c r="T36" i="89"/>
  <c r="T37" i="89"/>
  <c r="T38" i="89"/>
  <c r="T39" i="89"/>
  <c r="T4" i="89"/>
  <c r="R39" i="89"/>
  <c r="R14" i="89"/>
  <c r="R15" i="89"/>
  <c r="R16" i="89"/>
  <c r="R17" i="89"/>
  <c r="R18" i="89"/>
  <c r="R19" i="89"/>
  <c r="R20" i="89"/>
  <c r="R21" i="89"/>
  <c r="R22" i="89"/>
  <c r="R23" i="89"/>
  <c r="R24" i="89"/>
  <c r="R25" i="89"/>
  <c r="R26" i="89"/>
  <c r="R27" i="89"/>
  <c r="R28" i="89"/>
  <c r="R29" i="89"/>
  <c r="R30" i="89"/>
  <c r="R31" i="89"/>
  <c r="R32" i="89"/>
  <c r="R33" i="89"/>
  <c r="R34" i="89"/>
  <c r="R35" i="89"/>
  <c r="R36" i="89"/>
  <c r="R37" i="89"/>
  <c r="R38" i="89"/>
  <c r="R5" i="89"/>
  <c r="R6" i="89"/>
  <c r="R7" i="89"/>
  <c r="R8" i="89"/>
  <c r="R9" i="89"/>
  <c r="R10" i="89"/>
  <c r="R11" i="89"/>
  <c r="R12" i="89"/>
  <c r="R13" i="89"/>
  <c r="R4" i="89"/>
  <c r="F5" i="89"/>
  <c r="P5" i="89"/>
  <c r="C6" i="41"/>
  <c r="C7" i="41"/>
  <c r="C8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21" i="41"/>
  <c r="C22" i="41"/>
  <c r="C23" i="41"/>
  <c r="C24" i="41"/>
  <c r="C25" i="41"/>
  <c r="C26" i="41"/>
  <c r="C27" i="41"/>
  <c r="C5" i="41"/>
  <c r="F4" i="89" l="1"/>
  <c r="F6" i="89"/>
  <c r="F7" i="89"/>
  <c r="F8" i="89"/>
  <c r="F9" i="89"/>
  <c r="F10" i="89"/>
  <c r="F11" i="89"/>
  <c r="F12" i="89"/>
  <c r="F13" i="89"/>
  <c r="F14" i="89"/>
  <c r="F15" i="89"/>
  <c r="F16" i="89"/>
  <c r="F17" i="89"/>
  <c r="F18" i="89"/>
  <c r="F19" i="89"/>
  <c r="F20" i="89"/>
  <c r="F21" i="89"/>
  <c r="F22" i="89"/>
  <c r="F23" i="89"/>
  <c r="F24" i="89"/>
  <c r="F25" i="89"/>
  <c r="F26" i="89"/>
  <c r="F27" i="89"/>
  <c r="F28" i="89"/>
  <c r="F29" i="89"/>
  <c r="F30" i="89"/>
  <c r="F31" i="89"/>
  <c r="F32" i="89"/>
  <c r="F33" i="89"/>
  <c r="F34" i="89"/>
  <c r="F35" i="89"/>
  <c r="F36" i="89"/>
  <c r="F37" i="89"/>
  <c r="F38" i="89"/>
  <c r="F39" i="89"/>
  <c r="C4" i="41"/>
  <c r="I39" i="76" l="1"/>
  <c r="C4" i="45" l="1"/>
  <c r="C5" i="45"/>
  <c r="C6" i="45"/>
  <c r="C7" i="45"/>
  <c r="C8" i="45"/>
  <c r="C9" i="45"/>
  <c r="C10" i="45"/>
  <c r="C11" i="45"/>
  <c r="C12" i="45"/>
  <c r="C13" i="45"/>
  <c r="C14" i="45"/>
  <c r="C15" i="45"/>
  <c r="C16" i="45"/>
  <c r="C17" i="45"/>
  <c r="C18" i="45"/>
  <c r="C19" i="45"/>
  <c r="E4" i="76" l="1"/>
  <c r="P6" i="89" l="1"/>
  <c r="P7" i="89"/>
  <c r="P8" i="89"/>
  <c r="P9" i="89"/>
  <c r="P10" i="89"/>
  <c r="P11" i="89"/>
  <c r="P12" i="89"/>
  <c r="P13" i="89"/>
  <c r="P15" i="89"/>
  <c r="P16" i="89"/>
  <c r="P17" i="89"/>
  <c r="P18" i="89"/>
  <c r="P19" i="89"/>
  <c r="P20" i="89"/>
  <c r="P21" i="89"/>
  <c r="P22" i="89"/>
  <c r="P23" i="89"/>
  <c r="P24" i="89"/>
  <c r="P25" i="89"/>
  <c r="P26" i="89"/>
  <c r="P27" i="89"/>
  <c r="P28" i="89"/>
  <c r="P29" i="89"/>
  <c r="P30" i="89"/>
  <c r="P31" i="89"/>
  <c r="P32" i="89"/>
  <c r="P33" i="89"/>
  <c r="P34" i="89"/>
  <c r="P35" i="89"/>
  <c r="P36" i="89"/>
  <c r="P38" i="89"/>
  <c r="N5" i="89"/>
  <c r="N6" i="89"/>
  <c r="N7" i="89"/>
  <c r="N8" i="89"/>
  <c r="N9" i="89"/>
  <c r="N10" i="89"/>
  <c r="N11" i="89"/>
  <c r="N12" i="89"/>
  <c r="N13" i="89"/>
  <c r="N15" i="89"/>
  <c r="N16" i="89"/>
  <c r="N17" i="89"/>
  <c r="N18" i="89"/>
  <c r="N19" i="89"/>
  <c r="N20" i="89"/>
  <c r="N21" i="89"/>
  <c r="N22" i="89"/>
  <c r="N23" i="89"/>
  <c r="N24" i="89"/>
  <c r="N25" i="89"/>
  <c r="N26" i="89"/>
  <c r="N27" i="89"/>
  <c r="N29" i="89"/>
  <c r="N30" i="89"/>
  <c r="N31" i="89"/>
  <c r="N32" i="89"/>
  <c r="N33" i="89"/>
  <c r="N34" i="89"/>
  <c r="N35" i="89"/>
  <c r="N36" i="89"/>
  <c r="N38" i="89"/>
  <c r="L38" i="89"/>
  <c r="L30" i="89"/>
  <c r="L31" i="89"/>
  <c r="L32" i="89"/>
  <c r="L33" i="89"/>
  <c r="L34" i="89"/>
  <c r="L35" i="89"/>
  <c r="L36" i="89"/>
  <c r="L29" i="89"/>
  <c r="L23" i="89"/>
  <c r="L24" i="89"/>
  <c r="L25" i="89"/>
  <c r="L26" i="89"/>
  <c r="L27" i="89"/>
  <c r="L22" i="89"/>
  <c r="L16" i="89"/>
  <c r="L17" i="89"/>
  <c r="L18" i="89"/>
  <c r="L19" i="89"/>
  <c r="L20" i="89"/>
  <c r="L15" i="89"/>
  <c r="L6" i="89"/>
  <c r="L7" i="89"/>
  <c r="L8" i="89"/>
  <c r="L9" i="89"/>
  <c r="L10" i="89"/>
  <c r="L11" i="89"/>
  <c r="L12" i="89"/>
  <c r="L13" i="89"/>
  <c r="L5" i="89"/>
  <c r="J16" i="89"/>
  <c r="J17" i="89"/>
  <c r="J18" i="89"/>
  <c r="J19" i="89"/>
  <c r="J6" i="89"/>
  <c r="J7" i="89"/>
  <c r="J8" i="89"/>
  <c r="J9" i="89"/>
  <c r="J10" i="89"/>
  <c r="J11" i="89"/>
  <c r="J12" i="89"/>
  <c r="J13" i="89"/>
  <c r="H30" i="89"/>
  <c r="H31" i="89"/>
  <c r="H32" i="89"/>
  <c r="H33" i="89"/>
  <c r="H34" i="89"/>
  <c r="H35" i="89"/>
  <c r="H36" i="89"/>
  <c r="H23" i="89"/>
  <c r="H24" i="89"/>
  <c r="H25" i="89"/>
  <c r="H26" i="89"/>
  <c r="H27" i="89"/>
  <c r="H16" i="89"/>
  <c r="H17" i="89"/>
  <c r="H18" i="89"/>
  <c r="H19" i="89"/>
  <c r="H20" i="89"/>
  <c r="H6" i="89"/>
  <c r="H7" i="89"/>
  <c r="H8" i="89"/>
  <c r="H9" i="89"/>
  <c r="H10" i="89"/>
  <c r="H11" i="89"/>
  <c r="H12" i="89"/>
  <c r="H13" i="89"/>
  <c r="J5" i="89"/>
  <c r="J15" i="89"/>
  <c r="J20" i="89"/>
  <c r="J22" i="89"/>
  <c r="J23" i="89"/>
  <c r="J24" i="89"/>
  <c r="J25" i="89"/>
  <c r="J26" i="89"/>
  <c r="J27" i="89"/>
  <c r="J29" i="89"/>
  <c r="J30" i="89"/>
  <c r="J31" i="89"/>
  <c r="J32" i="89"/>
  <c r="J33" i="89"/>
  <c r="J34" i="89"/>
  <c r="J35" i="89"/>
  <c r="J36" i="89"/>
  <c r="J38" i="89"/>
  <c r="H22" i="89"/>
  <c r="H28" i="89"/>
  <c r="H29" i="89"/>
  <c r="H38" i="89"/>
  <c r="D6" i="89"/>
  <c r="D7" i="89"/>
  <c r="D8" i="89"/>
  <c r="D9" i="89"/>
  <c r="D10" i="89"/>
  <c r="D11" i="89"/>
  <c r="D12" i="89"/>
  <c r="D13" i="89"/>
  <c r="D15" i="89"/>
  <c r="D16" i="89"/>
  <c r="D17" i="89"/>
  <c r="D18" i="89"/>
  <c r="D19" i="89"/>
  <c r="D20" i="89"/>
  <c r="D22" i="89"/>
  <c r="D23" i="89"/>
  <c r="D24" i="89"/>
  <c r="D25" i="89"/>
  <c r="D26" i="89"/>
  <c r="D27" i="89"/>
  <c r="D29" i="89"/>
  <c r="D30" i="89"/>
  <c r="D31" i="89"/>
  <c r="D32" i="89"/>
  <c r="D33" i="89"/>
  <c r="D34" i="89"/>
  <c r="D35" i="89"/>
  <c r="D36" i="89"/>
  <c r="D38" i="89"/>
  <c r="N37" i="89"/>
  <c r="L28" i="89"/>
  <c r="L14" i="89"/>
  <c r="J4" i="89"/>
  <c r="H5" i="89"/>
  <c r="H15" i="89"/>
  <c r="D5" i="89"/>
  <c r="D4" i="89"/>
  <c r="D21" i="89" l="1"/>
  <c r="H21" i="89"/>
  <c r="J21" i="89"/>
  <c r="L21" i="89"/>
  <c r="D28" i="89"/>
  <c r="N28" i="89"/>
  <c r="P14" i="89"/>
  <c r="D14" i="89"/>
  <c r="P37" i="89"/>
  <c r="L39" i="89"/>
  <c r="D37" i="89"/>
  <c r="J28" i="89"/>
  <c r="H37" i="89"/>
  <c r="L37" i="89"/>
  <c r="N14" i="89"/>
  <c r="J37" i="89"/>
  <c r="H14" i="89"/>
  <c r="J14" i="89"/>
  <c r="L4" i="89"/>
  <c r="H4" i="89"/>
  <c r="N4" i="89"/>
  <c r="P4" i="89"/>
  <c r="H39" i="89" l="1"/>
  <c r="D39" i="89"/>
  <c r="P39" i="89"/>
  <c r="J39" i="89"/>
  <c r="N39" i="89"/>
  <c r="E4" i="45" l="1"/>
  <c r="E5" i="45"/>
  <c r="E6" i="45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C20" i="45"/>
  <c r="E20" i="45"/>
  <c r="D4" i="76" l="1"/>
  <c r="H4" i="76"/>
  <c r="E38" i="76" l="1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E10" i="76"/>
  <c r="E9" i="76"/>
  <c r="E8" i="76"/>
  <c r="E7" i="76"/>
  <c r="E6" i="76"/>
  <c r="E5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H10" i="76"/>
  <c r="H9" i="76"/>
  <c r="H8" i="76"/>
  <c r="H7" i="76"/>
  <c r="H6" i="76"/>
  <c r="H5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7" i="76"/>
  <c r="D8" i="76"/>
  <c r="D9" i="76"/>
  <c r="D10" i="76"/>
  <c r="D11" i="76"/>
  <c r="D12" i="76"/>
  <c r="D13" i="76"/>
  <c r="D6" i="76"/>
  <c r="D5" i="76"/>
  <c r="H39" i="76" l="1"/>
  <c r="D39" i="76"/>
  <c r="D4" i="50" l="1"/>
  <c r="D5" i="50"/>
  <c r="D6" i="50"/>
  <c r="D7" i="50"/>
  <c r="D8" i="50"/>
  <c r="D9" i="50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E39" i="76" l="1"/>
  <c r="I26" i="76" l="1"/>
  <c r="D39" i="50"/>
  <c r="I38" i="76" l="1"/>
  <c r="I37" i="76"/>
  <c r="I36" i="76"/>
  <c r="I35" i="76"/>
  <c r="I34" i="76"/>
  <c r="I33" i="76"/>
  <c r="I32" i="76"/>
  <c r="I31" i="76"/>
  <c r="I30" i="76"/>
  <c r="I29" i="76"/>
  <c r="I28" i="76"/>
  <c r="I27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I9" i="76"/>
  <c r="I8" i="76"/>
  <c r="I7" i="76"/>
  <c r="I6" i="76"/>
  <c r="I5" i="76"/>
  <c r="I4" i="76"/>
</calcChain>
</file>

<file path=xl/sharedStrings.xml><?xml version="1.0" encoding="utf-8"?>
<sst xmlns="http://schemas.openxmlformats.org/spreadsheetml/2006/main" count="249" uniqueCount="144">
  <si>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</si>
  <si>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</si>
  <si>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</si>
  <si>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</si>
  <si>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</si>
  <si>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</si>
  <si>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</si>
  <si>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</si>
  <si>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</si>
  <si>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</si>
  <si>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</si>
  <si>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</si>
  <si>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</si>
  <si>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</si>
  <si>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</si>
  <si>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</si>
  <si>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</si>
  <si>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</si>
  <si>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</si>
  <si>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</si>
  <si>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</si>
  <si>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</si>
  <si>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</si>
  <si>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</si>
  <si>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</si>
  <si>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</si>
  <si>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</si>
  <si>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</si>
  <si>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</si>
  <si>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</si>
  <si>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</si>
  <si>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</si>
  <si>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</si>
  <si>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</si>
  <si>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</si>
  <si>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Zarejestrowani bezrobotni  -  ogółem</t>
  </si>
  <si>
    <t>osoby w okresie do 12 miesięcy od dnia ukończenia nauki</t>
  </si>
  <si>
    <t>długotrwale bezrobotni</t>
  </si>
  <si>
    <t>Województwa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</si>
  <si>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</si>
  <si>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</si>
  <si>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</si>
  <si>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</si>
  <si>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</si>
  <si>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</si>
  <si>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</si>
  <si>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</si>
  <si>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</si>
  <si>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</si>
  <si>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</si>
  <si>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</si>
  <si>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</si>
  <si>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</si>
  <si>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</si>
  <si>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</si>
  <si>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</si>
  <si>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</si>
  <si>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</si>
  <si>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</si>
  <si>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</si>
  <si>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</si>
  <si>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</si>
  <si>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Kobiety</t>
  </si>
  <si>
    <t>Bez kwalifikacji zawodowych</t>
  </si>
  <si>
    <t>do 30 roku życia</t>
  </si>
  <si>
    <t xml:space="preserve">w tym do 25 roku życia </t>
  </si>
  <si>
    <t xml:space="preserve">powyżej 50 roku życia </t>
  </si>
  <si>
    <t xml:space="preserve">niepełnosprawni </t>
  </si>
  <si>
    <t xml:space="preserve">  </t>
  </si>
  <si>
    <t>Tabela 3.</t>
  </si>
  <si>
    <t>Tabela  2.</t>
  </si>
  <si>
    <t>Tabela 1.</t>
  </si>
  <si>
    <t>Powiaty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</si>
  <si>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</si>
  <si>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</si>
  <si>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</si>
  <si>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</si>
  <si>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</si>
  <si>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</si>
  <si>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</si>
  <si>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</si>
  <si>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</si>
  <si>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</si>
  <si>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</si>
  <si>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</si>
  <si>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Karkonoski</t>
  </si>
  <si>
    <t xml:space="preserve"> Źródło:   Sprawozdanie o rynku pracy MRPiPS-01</t>
  </si>
  <si>
    <t xml:space="preserve"> Źródło:  Sprawozdanie o rynku pracy MRPiPS-01</t>
  </si>
  <si>
    <t>Grupy bezrobotnych</t>
  </si>
  <si>
    <t xml:space="preserve">Udział % do 30 roku życia </t>
  </si>
  <si>
    <t>Udział % długotrwale bezrobotni</t>
  </si>
  <si>
    <t>Udział % powyżej 50 roku życia</t>
  </si>
  <si>
    <t>Udział % niepełnosprawni</t>
  </si>
  <si>
    <t>% średniej krajowej
grudzień 2025</t>
  </si>
  <si>
    <t>grudzień 2025</t>
  </si>
  <si>
    <t>Liczba zarejestrowanych bezrobotnych w województwie dolnośląskim 
w styczniu 2025 i 2026 r. w porównaniu z miesiącem poprzednim wg powiatów</t>
  </si>
  <si>
    <t>Rok 2025
 Liczba zarejestrowanych bezrobotnych /stan na dzień/ 2025-01-31</t>
  </si>
  <si>
    <t>Rok 2025
Liczba zarejestrowanych bezrobotnych /stan na dzień/ 2025-12-31</t>
  </si>
  <si>
    <t>Rok 2024
Liczba zarejestrowanych bezrobotnych /stan na dzień/ 2024-12-31</t>
  </si>
  <si>
    <t>Wzrost/spadek
 [+/-]
bezrobocia
w styczniu
2025</t>
  </si>
  <si>
    <t>Rok 2025
 Liczba zarejestrowanych bezrobotnych /stan na dzień/ 2026-01-31</t>
  </si>
  <si>
    <t>Wzrost/spadek
 [+/-]
bezrobocia
w styczniu
2026</t>
  </si>
  <si>
    <t>Dynamika (%) w styczniu 2025 roku /stan na
2024-12-31 = 100/</t>
  </si>
  <si>
    <t>Dynamika (%) w styczniu 2026 roku /stan na
2025-12-31 = 100/</t>
  </si>
  <si>
    <t>Struktura bezrobotnych (%)
/stan na dzień/
2026-01-31</t>
  </si>
  <si>
    <t xml:space="preserve"> kobiety</t>
  </si>
  <si>
    <t xml:space="preserve"> mężczyźni</t>
  </si>
  <si>
    <t xml:space="preserve"> poprzednio pracujący</t>
  </si>
  <si>
    <t xml:space="preserve"> zwolnieni z przyczyn zakładu pracy</t>
  </si>
  <si>
    <t xml:space="preserve"> dotychczas nie pracujący</t>
  </si>
  <si>
    <t xml:space="preserve"> z prawem do zasiłku</t>
  </si>
  <si>
    <t xml:space="preserve"> bez prawa do zasiłku</t>
  </si>
  <si>
    <t xml:space="preserve"> zamieszkali na wsi</t>
  </si>
  <si>
    <t xml:space="preserve"> zamieszkali w mieście</t>
  </si>
  <si>
    <t>bez doświadczenia zawodowego</t>
  </si>
  <si>
    <t>mający na utrzymaniu co najmniej 1 dziecko w wieku do 18 lat lub niepełnosprawne dziecko do 24 lat</t>
  </si>
  <si>
    <t>Opiekunowie osoby niepełnosprawnej</t>
  </si>
  <si>
    <t xml:space="preserve">Cudzoziemcy </t>
  </si>
  <si>
    <t>Bezrobotni, którym przysługuje pierwszeństwo do udziału w formach pomocy</t>
  </si>
  <si>
    <t>bez kwalifikacji zawodowych</t>
  </si>
  <si>
    <t>posiadający Kartę Dużej Rodziny</t>
  </si>
  <si>
    <t>samotnie wychowujący dziecko</t>
  </si>
  <si>
    <t>Rok 2026
Liczba zarejestrowanych bezrobotnych /stan na dzień/
2026-01-31</t>
  </si>
  <si>
    <t>Udział %
kobiet</t>
  </si>
  <si>
    <t>Absolwenci</t>
  </si>
  <si>
    <t>Udział % posiadających Kartę Dużej Rodziny</t>
  </si>
  <si>
    <t>Udział % bez kwalifikacji zawodowych</t>
  </si>
  <si>
    <t>Samotnie wychwujący co najmniej jedno dziecko</t>
  </si>
  <si>
    <t>Posiadający Kartę Dużej Rodziny</t>
  </si>
  <si>
    <t>Udział % Samotnie wychwujących co najmniej jedno dziecko</t>
  </si>
  <si>
    <t>Tabela 5.</t>
  </si>
  <si>
    <t>Napływ bezrobotnych w woj. dolnośląskim według podregionów i powiatów
przypadający na 1 zgłoszone wolne miejsce pracy w styczniu 2026 roku</t>
  </si>
  <si>
    <t>styczeń 2026</t>
  </si>
  <si>
    <t>Zestawienie porównawcze stopy bezrobocia (%) w województwie dolnośląskim
 w grudniu 2025 i styczniu 2026 r.  (stan na koniec miesiąca)</t>
  </si>
  <si>
    <t>Zestawienie porównawcze stopy bezrobocia według województw
w grudniu 2025 roku i styczniu 2026  (stan na koniec miesiąca)</t>
  </si>
  <si>
    <t>stopa bezrobocia
(%) 
grudzień 2025</t>
  </si>
  <si>
    <t>stopa bezrobocia (%)
styczeń 2026</t>
  </si>
  <si>
    <t>% średniej krajowej
styczeń 2026</t>
  </si>
  <si>
    <t xml:space="preserve">   Źródło:  Dane GUS </t>
  </si>
  <si>
    <t xml:space="preserve">     Źródło:  Dane GUS</t>
  </si>
  <si>
    <t>Zestawienie  poziomu bezrobocia w województwie dolnośląskim
w styczniu 2026 w podziale na wybrabrane grupy bezrobotnych</t>
  </si>
  <si>
    <t>Udział % wybranych grup bezrobotnych w ogólnej liczbie bezrobotnych w województwie dolnośląskim w styczniu 2026 r.
Liczba zarejestrowanych bezrobotnych w podziale na powiaty  [stan na koniec m-ca]</t>
  </si>
  <si>
    <t>Tabela  4.</t>
  </si>
  <si>
    <t>Tabela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</si>
</sst>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.0\ _z_ł"/>
  </numFmts>
  <fonts count="34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i/>
      <sz val="9"/>
      <name val="Cambria"/>
      <family val="1"/>
      <charset val="238"/>
      <scheme val="major"/>
    </font>
    <font>
      <b/>
      <i/>
      <sz val="9"/>
      <color theme="1"/>
      <name val="Cambria"/>
      <family val="1"/>
      <charset val="238"/>
      <scheme val="major"/>
    </font>
    <font>
      <b/>
      <i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D8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0" fontId="12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3" fillId="2" borderId="0">
      <alignment horizontal="left"/>
    </xf>
    <xf numFmtId="0" fontId="14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2" fillId="0" borderId="0"/>
    <xf numFmtId="0" fontId="23" fillId="0" borderId="0"/>
    <xf numFmtId="0" fontId="22" fillId="0" borderId="0"/>
    <xf numFmtId="0" fontId="21" fillId="0" borderId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" fillId="2" borderId="1"/>
    <xf numFmtId="0" fontId="4" fillId="0" borderId="0"/>
    <xf numFmtId="0" fontId="16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  <xf numFmtId="0" fontId="29" fillId="0" borderId="0"/>
    <xf numFmtId="0" fontId="30" fillId="0" borderId="0"/>
  </cellStyleXfs>
  <cellXfs count="128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7" fillId="0" borderId="0" xfId="0" applyFont="1"/>
    <xf numFmtId="0" fontId="24" fillId="0" borderId="0" xfId="0" applyFont="1"/>
    <xf numFmtId="0" fontId="28" fillId="0" borderId="0" xfId="0" applyFont="1"/>
    <xf numFmtId="0" fontId="25" fillId="0" borderId="0" xfId="0" applyFont="1" applyBorder="1"/>
    <xf numFmtId="0" fontId="25" fillId="0" borderId="0" xfId="0" applyFont="1" applyFill="1" applyBorder="1"/>
    <xf numFmtId="0" fontId="25" fillId="0" borderId="0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8" fillId="0" borderId="0" xfId="0" applyFont="1" applyFill="1" applyBorder="1" applyAlignment="1">
      <alignment horizontal="left"/>
    </xf>
    <xf numFmtId="165" fontId="28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25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Alignment="1">
      <alignment horizontal="left"/>
    </xf>
    <xf numFmtId="49" fontId="25" fillId="0" borderId="0" xfId="0" applyNumberFormat="1" applyFont="1" applyBorder="1" applyAlignment="1">
      <alignment horizontal="left" vertical="center"/>
    </xf>
    <xf numFmtId="165" fontId="28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11" fillId="0" borderId="0" xfId="0" applyFont="1" applyAlignment="1">
      <alignment horizontal="left"/>
    </xf>
    <xf numFmtId="0" fontId="25" fillId="0" borderId="0" xfId="25" applyFont="1" applyBorder="1" applyAlignment="1">
      <alignment horizontal="left" wrapText="1"/>
    </xf>
    <xf numFmtId="0" fontId="28" fillId="0" borderId="0" xfId="25" applyFont="1" applyAlignment="1">
      <alignment horizontal="left"/>
    </xf>
    <xf numFmtId="0" fontId="25" fillId="0" borderId="0" xfId="25" applyFont="1" applyBorder="1" applyAlignment="1">
      <alignment horizontal="left" vertical="center" wrapText="1"/>
    </xf>
    <xf numFmtId="0" fontId="25" fillId="4" borderId="0" xfId="25" applyFont="1" applyFill="1" applyBorder="1" applyAlignment="1">
      <alignment horizontal="left" vertical="center" wrapText="1"/>
    </xf>
    <xf numFmtId="49" fontId="25" fillId="4" borderId="0" xfId="25" applyNumberFormat="1" applyFont="1" applyFill="1" applyBorder="1" applyAlignment="1">
      <alignment horizontal="left" vertical="center" wrapText="1"/>
    </xf>
    <xf numFmtId="0" fontId="25" fillId="4" borderId="0" xfId="25" applyFont="1" applyFill="1" applyBorder="1" applyAlignment="1">
      <alignment horizontal="left"/>
    </xf>
    <xf numFmtId="168" fontId="28" fillId="4" borderId="0" xfId="25" applyNumberFormat="1" applyFont="1" applyFill="1" applyBorder="1" applyAlignment="1">
      <alignment horizontal="left"/>
    </xf>
    <xf numFmtId="0" fontId="25" fillId="5" borderId="7" xfId="0" applyFont="1" applyFill="1" applyBorder="1" applyAlignment="1">
      <alignment horizontal="left" vertical="center" wrapText="1"/>
    </xf>
    <xf numFmtId="0" fontId="25" fillId="5" borderId="10" xfId="0" applyFont="1" applyFill="1" applyBorder="1" applyAlignment="1">
      <alignment horizontal="left" vertical="center" wrapText="1"/>
    </xf>
    <xf numFmtId="165" fontId="25" fillId="5" borderId="11" xfId="0" applyNumberFormat="1" applyFont="1" applyFill="1" applyBorder="1" applyAlignment="1">
      <alignment horizontal="left" vertical="center" wrapText="1"/>
    </xf>
    <xf numFmtId="165" fontId="28" fillId="0" borderId="14" xfId="0" applyNumberFormat="1" applyFont="1" applyBorder="1" applyAlignment="1">
      <alignment horizontal="left"/>
    </xf>
    <xf numFmtId="0" fontId="28" fillId="0" borderId="1" xfId="0" applyFont="1" applyFill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5" fillId="0" borderId="3" xfId="0" applyFont="1" applyFill="1" applyBorder="1" applyAlignment="1">
      <alignment horizontal="left"/>
    </xf>
    <xf numFmtId="0" fontId="28" fillId="0" borderId="8" xfId="0" applyFont="1" applyFill="1" applyBorder="1" applyAlignment="1">
      <alignment horizontal="left"/>
    </xf>
    <xf numFmtId="0" fontId="25" fillId="5" borderId="2" xfId="0" applyFont="1" applyFill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/>
    </xf>
    <xf numFmtId="165" fontId="28" fillId="0" borderId="14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5" fillId="6" borderId="6" xfId="0" applyFont="1" applyFill="1" applyBorder="1" applyAlignment="1">
      <alignment horizontal="left" vertical="center" wrapText="1"/>
    </xf>
    <xf numFmtId="0" fontId="25" fillId="6" borderId="12" xfId="0" applyFont="1" applyFill="1" applyBorder="1" applyAlignment="1">
      <alignment horizontal="left" vertical="center" wrapText="1"/>
    </xf>
    <xf numFmtId="0" fontId="25" fillId="6" borderId="5" xfId="0" applyFont="1" applyFill="1" applyBorder="1" applyAlignment="1">
      <alignment horizontal="left" vertical="center" wrapText="1"/>
    </xf>
    <xf numFmtId="165" fontId="25" fillId="6" borderId="13" xfId="0" applyNumberFormat="1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/>
    </xf>
    <xf numFmtId="0" fontId="25" fillId="6" borderId="8" xfId="0" applyFont="1" applyFill="1" applyBorder="1" applyAlignment="1">
      <alignment horizontal="left"/>
    </xf>
    <xf numFmtId="0" fontId="25" fillId="6" borderId="1" xfId="0" applyFont="1" applyFill="1" applyBorder="1" applyAlignment="1">
      <alignment horizontal="left"/>
    </xf>
    <xf numFmtId="165" fontId="25" fillId="6" borderId="14" xfId="0" applyNumberFormat="1" applyFont="1" applyFill="1" applyBorder="1" applyAlignment="1">
      <alignment horizontal="left"/>
    </xf>
    <xf numFmtId="0" fontId="25" fillId="6" borderId="4" xfId="0" applyFont="1" applyFill="1" applyBorder="1" applyAlignment="1">
      <alignment horizontal="left" vertical="center" wrapText="1"/>
    </xf>
    <xf numFmtId="0" fontId="25" fillId="6" borderId="9" xfId="0" applyFont="1" applyFill="1" applyBorder="1" applyAlignment="1">
      <alignment horizontal="left" vertical="center" wrapText="1"/>
    </xf>
    <xf numFmtId="0" fontId="25" fillId="6" borderId="17" xfId="0" applyFont="1" applyFill="1" applyBorder="1" applyAlignment="1">
      <alignment horizontal="left" vertical="center" wrapText="1"/>
    </xf>
    <xf numFmtId="165" fontId="25" fillId="6" borderId="18" xfId="0" applyNumberFormat="1" applyFont="1" applyFill="1" applyBorder="1" applyAlignment="1">
      <alignment horizontal="left" vertical="center" wrapText="1"/>
    </xf>
    <xf numFmtId="0" fontId="25" fillId="6" borderId="0" xfId="0" applyFont="1" applyFill="1" applyBorder="1" applyAlignment="1">
      <alignment horizontal="left" vertical="center" wrapText="1"/>
    </xf>
    <xf numFmtId="0" fontId="25" fillId="6" borderId="0" xfId="0" applyFont="1" applyFill="1" applyBorder="1" applyAlignment="1">
      <alignment horizontal="left" vertical="center"/>
    </xf>
    <xf numFmtId="0" fontId="25" fillId="6" borderId="8" xfId="0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left" vertical="center"/>
    </xf>
    <xf numFmtId="165" fontId="25" fillId="6" borderId="14" xfId="0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/>
    </xf>
    <xf numFmtId="165" fontId="28" fillId="0" borderId="14" xfId="0" applyNumberFormat="1" applyFont="1" applyFill="1" applyBorder="1" applyAlignment="1">
      <alignment horizontal="left" vertical="center"/>
    </xf>
    <xf numFmtId="14" fontId="25" fillId="0" borderId="15" xfId="0" applyNumberFormat="1" applyFont="1" applyBorder="1" applyAlignment="1">
      <alignment horizontal="left" vertical="center" wrapText="1"/>
    </xf>
    <xf numFmtId="165" fontId="25" fillId="0" borderId="15" xfId="0" applyNumberFormat="1" applyFont="1" applyBorder="1" applyAlignment="1">
      <alignment horizontal="left" vertical="center" wrapText="1"/>
    </xf>
    <xf numFmtId="165" fontId="25" fillId="0" borderId="14" xfId="0" applyNumberFormat="1" applyFont="1" applyFill="1" applyBorder="1" applyAlignment="1">
      <alignment horizontal="left" vertical="center"/>
    </xf>
    <xf numFmtId="49" fontId="25" fillId="0" borderId="20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0" fontId="28" fillId="4" borderId="1" xfId="0" applyFont="1" applyFill="1" applyBorder="1" applyAlignment="1">
      <alignment horizontal="left" vertical="center"/>
    </xf>
    <xf numFmtId="165" fontId="28" fillId="4" borderId="14" xfId="0" applyNumberFormat="1" applyFont="1" applyFill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/>
    </xf>
    <xf numFmtId="0" fontId="25" fillId="6" borderId="0" xfId="0" applyFont="1" applyFill="1" applyBorder="1" applyAlignment="1">
      <alignment horizontal="left"/>
    </xf>
    <xf numFmtId="0" fontId="25" fillId="6" borderId="17" xfId="0" applyFont="1" applyFill="1" applyBorder="1" applyAlignment="1">
      <alignment horizontal="left" vertical="center"/>
    </xf>
    <xf numFmtId="165" fontId="25" fillId="6" borderId="18" xfId="0" applyNumberFormat="1" applyFont="1" applyFill="1" applyBorder="1" applyAlignment="1">
      <alignment horizontal="left" vertical="center"/>
    </xf>
    <xf numFmtId="1" fontId="25" fillId="6" borderId="1" xfId="0" applyNumberFormat="1" applyFont="1" applyFill="1" applyBorder="1" applyAlignment="1">
      <alignment horizontal="left" vertical="center"/>
    </xf>
    <xf numFmtId="1" fontId="28" fillId="0" borderId="1" xfId="0" applyNumberFormat="1" applyFont="1" applyBorder="1" applyAlignment="1">
      <alignment horizontal="left" vertical="center"/>
    </xf>
    <xf numFmtId="49" fontId="25" fillId="0" borderId="19" xfId="0" applyNumberFormat="1" applyFont="1" applyBorder="1" applyAlignment="1">
      <alignment horizontal="left" vertical="center" wrapText="1"/>
    </xf>
    <xf numFmtId="165" fontId="25" fillId="0" borderId="16" xfId="0" applyNumberFormat="1" applyFont="1" applyBorder="1" applyAlignment="1">
      <alignment horizontal="left" vertical="center" wrapText="1"/>
    </xf>
    <xf numFmtId="0" fontId="28" fillId="4" borderId="8" xfId="0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/>
    </xf>
    <xf numFmtId="1" fontId="25" fillId="6" borderId="8" xfId="0" applyNumberFormat="1" applyFont="1" applyFill="1" applyBorder="1" applyAlignment="1">
      <alignment horizontal="left" vertical="center"/>
    </xf>
    <xf numFmtId="1" fontId="28" fillId="0" borderId="8" xfId="0" applyNumberFormat="1" applyFont="1" applyBorder="1" applyAlignment="1">
      <alignment horizontal="left" vertical="center"/>
    </xf>
    <xf numFmtId="1" fontId="28" fillId="4" borderId="8" xfId="0" applyNumberFormat="1" applyFont="1" applyFill="1" applyBorder="1" applyAlignment="1">
      <alignment horizontal="left" vertical="center"/>
    </xf>
    <xf numFmtId="1" fontId="25" fillId="6" borderId="9" xfId="0" applyNumberFormat="1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left" vertical="center" wrapText="1"/>
    </xf>
    <xf numFmtId="0" fontId="25" fillId="4" borderId="8" xfId="0" applyFont="1" applyFill="1" applyBorder="1" applyAlignment="1">
      <alignment horizontal="left" vertical="center"/>
    </xf>
    <xf numFmtId="49" fontId="25" fillId="0" borderId="15" xfId="0" applyNumberFormat="1" applyFont="1" applyFill="1" applyBorder="1" applyAlignment="1">
      <alignment horizontal="left" vertical="center" wrapText="1"/>
    </xf>
    <xf numFmtId="165" fontId="25" fillId="0" borderId="16" xfId="0" applyNumberFormat="1" applyFont="1" applyFill="1" applyBorder="1" applyAlignment="1">
      <alignment horizontal="left" vertical="center" wrapText="1"/>
    </xf>
    <xf numFmtId="165" fontId="25" fillId="6" borderId="0" xfId="0" applyNumberFormat="1" applyFont="1" applyFill="1" applyBorder="1" applyAlignment="1">
      <alignment horizontal="left" vertical="center" wrapText="1"/>
    </xf>
    <xf numFmtId="0" fontId="25" fillId="6" borderId="0" xfId="0" applyFont="1" applyFill="1" applyBorder="1"/>
    <xf numFmtId="0" fontId="25" fillId="6" borderId="0" xfId="0" applyFont="1" applyFill="1" applyBorder="1" applyAlignment="1">
      <alignment horizontal="center" vertical="center" wrapText="1"/>
    </xf>
    <xf numFmtId="0" fontId="28" fillId="0" borderId="1" xfId="0" applyFont="1" applyFill="1" applyBorder="1"/>
    <xf numFmtId="0" fontId="28" fillId="0" borderId="1" xfId="0" applyFont="1" applyBorder="1"/>
    <xf numFmtId="0" fontId="28" fillId="0" borderId="1" xfId="0" quotePrefix="1" applyFont="1" applyFill="1" applyBorder="1" applyAlignment="1">
      <alignment wrapText="1"/>
    </xf>
    <xf numFmtId="0" fontId="25" fillId="6" borderId="1" xfId="0" applyFont="1" applyFill="1" applyBorder="1"/>
    <xf numFmtId="0" fontId="25" fillId="6" borderId="1" xfId="0" applyFont="1" applyFill="1" applyBorder="1" applyAlignment="1">
      <alignment wrapText="1"/>
    </xf>
    <xf numFmtId="0" fontId="25" fillId="6" borderId="0" xfId="25" applyFont="1" applyFill="1" applyBorder="1" applyAlignment="1">
      <alignment horizontal="left" vertical="center" wrapText="1"/>
    </xf>
    <xf numFmtId="168" fontId="25" fillId="6" borderId="0" xfId="25" applyNumberFormat="1" applyFont="1" applyFill="1" applyBorder="1" applyAlignment="1">
      <alignment horizontal="left" vertical="center"/>
    </xf>
    <xf numFmtId="0" fontId="25" fillId="6" borderId="0" xfId="25" applyFont="1" applyFill="1" applyBorder="1" applyAlignment="1">
      <alignment horizontal="left" vertical="center"/>
    </xf>
    <xf numFmtId="168" fontId="25" fillId="6" borderId="0" xfId="25" applyNumberFormat="1" applyFont="1" applyFill="1" applyBorder="1" applyAlignment="1">
      <alignment horizontal="left"/>
    </xf>
    <xf numFmtId="0" fontId="25" fillId="6" borderId="0" xfId="25" applyFont="1" applyFill="1" applyBorder="1" applyAlignment="1">
      <alignment horizontal="left"/>
    </xf>
    <xf numFmtId="1" fontId="28" fillId="0" borderId="1" xfId="0" applyNumberFormat="1" applyFont="1" applyFill="1" applyBorder="1" applyAlignment="1">
      <alignment horizontal="left" vertical="center"/>
    </xf>
    <xf numFmtId="165" fontId="25" fillId="6" borderId="0" xfId="0" applyNumberFormat="1" applyFont="1" applyFill="1" applyBorder="1" applyAlignment="1">
      <alignment horizontal="left"/>
    </xf>
    <xf numFmtId="0" fontId="31" fillId="0" borderId="0" xfId="25" applyFont="1" applyAlignment="1">
      <alignment horizontal="left"/>
    </xf>
    <xf numFmtId="0" fontId="31" fillId="0" borderId="0" xfId="0" applyFont="1"/>
    <xf numFmtId="0" fontId="32" fillId="0" borderId="0" xfId="0" applyFont="1" applyFill="1" applyAlignment="1">
      <alignment horizontal="left" vertical="center" wrapText="1"/>
    </xf>
    <xf numFmtId="0" fontId="3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 wrapText="1"/>
    </xf>
    <xf numFmtId="0" fontId="25" fillId="0" borderId="0" xfId="25" applyFont="1" applyBorder="1" applyAlignment="1">
      <alignment horizontal="left" wrapText="1"/>
    </xf>
    <xf numFmtId="0" fontId="25" fillId="0" borderId="0" xfId="25" applyFont="1" applyBorder="1" applyAlignment="1">
      <alignment horizontal="left" vertical="center" wrapText="1"/>
    </xf>
  </cellXfs>
  <cellStyles count="28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6" xfId="26"/>
    <cellStyle name="Normalny 7" xfId="24"/>
    <cellStyle name="Normalny 8" xfId="27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8" formatCode="#,##0.0\ _z_ł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8" formatCode="#,##0.0\ _z_ł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solid">
          <fgColor indexed="64"/>
          <bgColor theme="0"/>
        </patternFill>
      </fill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0.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alignment horizontal="left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 style="thin">
          <color indexed="64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  <vertical style="thin">
          <color indexed="64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  <vertical style="thin">
          <color indexed="64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  <vertical style="thin">
          <color indexed="64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Styl tabeli 1" pivot="0" count="2">
      <tableStyleElement type="wholeTable" dxfId="57"/>
      <tableStyleElement type="headerRow" dxfId="5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ED8F9"/>
      <color rgb="FFF6FED0"/>
      <color rgb="FFFCFE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6" name="Tabela_1_Bezrobotni_2024_2025_Analiza_Porównawcza" displayName="Tabela_1_Bezrobotni_2024_2025_Analiza_Porównawcza" ref="A3:I39" totalsRowShown="0" headerRowDxfId="55" dataDxfId="53" headerRowBorderDxfId="54" tableBorderDxfId="52" totalsRowBorderDxfId="51">
  <autoFilter ref="A3:I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Podregiony i powiaty" dataDxfId="50"/>
    <tableColumn id="2" name="Rok 2024_x000a_Liczba zarejestrowanych bezrobotnych /stan na dzień/ 2024-12-31" dataDxfId="49"/>
    <tableColumn id="3" name="Rok 2025_x000a_ Liczba zarejestrowanych bezrobotnych /stan na dzień/ 2025-01-31" dataDxfId="48"/>
    <tableColumn id="4" name="Wzrost/spadek_x000a_ [+/-]_x000a_bezrobocia_x000a_w styczniu_x000a_2025" dataDxfId="47"/>
    <tableColumn id="5" name="Dynamika (%) w styczniu 2025 roku /stan na_x000a_2024-12-31 = 100/" dataDxfId="46">
      <calculatedColumnFormula>C4/B4*100</calculatedColumnFormula>
    </tableColumn>
    <tableColumn id="6" name="Rok 2025_x000a_Liczba zarejestrowanych bezrobotnych /stan na dzień/ 2025-12-31" dataDxfId="45"/>
    <tableColumn id="7" name="Rok 2025_x000a_ Liczba zarejestrowanych bezrobotnych /stan na dzień/ 2026-01-31" dataDxfId="44"/>
    <tableColumn id="8" name="Wzrost/spadek_x000a_ [+/-]_x000a_bezrobocia_x000a_w styczniu_x000a_2026" dataDxfId="43"/>
    <tableColumn id="9" name="Dynamika (%) w styczniu 2026 roku /stan na_x000a_2025-12-31 = 100/" dataDxfId="42">
      <calculatedColumnFormula>G4/F4*100</calculatedColumnFormula>
    </tableColumn>
  </tableColumns>
  <tableStyleInfo name="Styl tabeli 1" showFirstColumn="0" showLastColumn="0" showRowStripes="0" showColumnStripes="0"/>
</table>
</file>

<file path=xl/tables/table2.xml><?xml version="1.0" encoding="utf-8"?>
<table xmlns="http://schemas.openxmlformats.org/spreadsheetml/2006/main" id="7" name="Tabela_2_Poziom_bezrobocia_w_I_2026_wg_wybranych_grup" displayName="Tabela_2_Poziom_bezrobocia_w_I_2026_wg_wybranych_grup" ref="A3:C27" totalsRowShown="0" headerRowDxfId="41" dataDxfId="39" headerRowBorderDxfId="40" tableBorderDxfId="38" totalsRowBorderDxfId="37">
  <autoFilter ref="A3:C27">
    <filterColumn colId="0" hiddenButton="1"/>
    <filterColumn colId="1" hiddenButton="1"/>
    <filterColumn colId="2" hiddenButton="1"/>
  </autoFilter>
  <tableColumns count="3">
    <tableColumn id="1" name="Grupy bezrobotnych" dataDxfId="36"/>
    <tableColumn id="7" name="Rok 2026_x000a_Liczba zarejestrowanych bezrobotnych /stan na dzień/_x000a_2026-01-31" dataDxfId="35"/>
    <tableColumn id="12" name="Struktura bezrobotnych (%)_x000a_/stan na dzień/_x000a_2026-01-31" dataDxfId="34">
      <calculatedColumnFormula>B4/$B$4*100</calculatedColumnFormula>
    </tableColumn>
  </tableColumns>
  <tableStyleInfo name="Styl tabeli 1" showFirstColumn="0" showLastColumn="0" showRowStripes="0" showColumnStripes="0"/>
</table>
</file>

<file path=xl/tables/table3.xml><?xml version="1.0" encoding="utf-8"?>
<table xmlns="http://schemas.openxmlformats.org/spreadsheetml/2006/main" id="2" name="Tabela_3_Struktura_w_I_2026_Według_Powiatów" displayName="Tabela_3_Struktura_w_I_2026_Według_Powiatów" ref="A3:P39" totalsRowShown="0" headerRowDxfId="33" dataDxfId="32">
  <autoFilter ref="A3:P39">
    <filterColumn colId="0" hiddenButton="1"/>
    <filterColumn colId="1" hiddenButton="1"/>
    <filterColumn colId="2" hiddenButton="1"/>
    <filterColumn colId="3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Powiaty" dataDxfId="31"/>
    <tableColumn id="2" name="Bezrobotni ogółem" dataDxfId="30"/>
    <tableColumn id="3" name="Kobiety" dataDxfId="29"/>
    <tableColumn id="4" name="Udział %_x000a_kobiet" dataDxfId="28">
      <calculatedColumnFormula>C4/B4*100</calculatedColumnFormula>
    </tableColumn>
    <tableColumn id="15" name="Absolwenci" dataDxfId="27"/>
    <tableColumn id="16" name="Udział %" dataDxfId="26">
      <calculatedColumnFormula>Tabela_3_Struktura_w_I_2026_Według_Powiatów[[#This Row],[Absolwenci]]*100/Tabela_3_Struktura_w_I_2026_Według_Powiatów[[#This Row],[Bezrobotni ogółem]]</calculatedColumnFormula>
    </tableColumn>
    <tableColumn id="5" name="Do 30 roku życia" dataDxfId="25"/>
    <tableColumn id="6" name="Udział % do 30 roku życia " dataDxfId="24">
      <calculatedColumnFormula>G4/B4*100</calculatedColumnFormula>
    </tableColumn>
    <tableColumn id="7" name="Długotrwale bezrobotni" dataDxfId="23"/>
    <tableColumn id="8" name="Udział % długotrwale bezrobotni" dataDxfId="22">
      <calculatedColumnFormula>I4/B4*100</calculatedColumnFormula>
    </tableColumn>
    <tableColumn id="9" name="Powyżej 50 roku życia" dataDxfId="21"/>
    <tableColumn id="10" name="Udział % powyżej 50 roku życia" dataDxfId="20">
      <calculatedColumnFormula>K4/B4*100</calculatedColumnFormula>
    </tableColumn>
    <tableColumn id="11" name="Bez kwalifikacji zawodowych" dataDxfId="19"/>
    <tableColumn id="12" name="Udział % bez kwalifikacji zawodowych" dataDxfId="18">
      <calculatedColumnFormula>M4/B4*100</calculatedColumnFormula>
    </tableColumn>
    <tableColumn id="13" name="Niepełnosprawni" dataDxfId="17"/>
    <tableColumn id="14" name="Udział % niepełnosprawni" dataDxfId="16">
      <calculatedColumnFormula>O4/B4*100</calculatedColumnFormula>
    </tableColumn>
  </tableColumns>
  <tableStyleInfo name="Styl tabeli 1" showFirstColumn="0" showLastColumn="0" showRowStripes="0" showColumnStripes="0"/>
</table>
</file>

<file path=xl/tables/table4.xml><?xml version="1.0" encoding="utf-8"?>
<table xmlns="http://schemas.openxmlformats.org/spreadsheetml/2006/main" id="3" name="Tabela_4_Napływ_bezrobotnych_na_1_miejsce_pracy_powiaty" displayName="Tabela_4_Napływ_bezrobotnych_na_1_miejsce_pracy_powiaty" ref="A3:D39" totalsRowShown="0" headerRowDxfId="15">
  <autoFilter ref="A3:D39">
    <filterColumn colId="0" hiddenButton="1"/>
    <filterColumn colId="1" hiddenButton="1"/>
    <filterColumn colId="2" hiddenButton="1"/>
    <filterColumn colId="3" hiddenButton="1"/>
  </autoFilter>
  <tableColumns count="4">
    <tableColumn id="1" name="Podregiony i powiaty"/>
    <tableColumn id="2" name="Napływ bezrobotnych                                                               " dataDxfId="14"/>
    <tableColumn id="3" name="Liczba zgłoszonych wolnych miejsc pracy_x000a_i miejsc aktywizacji zawodowej" dataDxfId="13"/>
    <tableColumn id="4" name="Napływ bezrobotnych na _x000a_1 zgłoszone wolne miejsce pracy" dataDxfId="12">
      <calculatedColumnFormula>B4/C4</calculatedColumnFormula>
    </tableColumn>
  </tableColumns>
  <tableStyleInfo name="Styl tabeli 1" showFirstColumn="1" showLastColumn="0" showRowStripes="1" showColumnStripes="0"/>
</table>
</file>

<file path=xl/tables/table5.xml><?xml version="1.0" encoding="utf-8"?>
<table xmlns="http://schemas.openxmlformats.org/spreadsheetml/2006/main" id="5" name="Tabela_5_Stopa_bezrobocia_XII_2025_I_2026_Analiza_Porównawcza_Województwa" displayName="Tabela_5_Stopa_bezrobocia_XII_2025_I_2026_Analiza_Porównawcza_Województwa" ref="A3:E20" totalsRowShown="0" headerRowDxfId="11" dataDxfId="10">
  <autoFilter ref="A3:E2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Województwa" dataDxfId="9"/>
    <tableColumn id="2" name="stopa bezrobocia_x000a_(%) _x000a_grudzień 2025" dataDxfId="8"/>
    <tableColumn id="3" name="% średniej krajowej_x000a_grudzień 2025" dataDxfId="7">
      <calculatedColumnFormula>B4/$B$20*100</calculatedColumnFormula>
    </tableColumn>
    <tableColumn id="4" name="stopa bezrobocia (%)_x000a_styczeń 2026" dataDxfId="6"/>
    <tableColumn id="5" name="% średniej krajowej_x000a_styczeń 2026" dataDxfId="5">
      <calculatedColumnFormula>D4/$D$20*100</calculatedColumnFormula>
    </tableColumn>
  </tableColumns>
  <tableStyleInfo name="Styl tabeli 1" showFirstColumn="1" showLastColumn="0" showRowStripes="1" showColumnStripes="0"/>
</table>
</file>

<file path=xl/tables/table6.xml><?xml version="1.0" encoding="utf-8"?>
<table xmlns="http://schemas.openxmlformats.org/spreadsheetml/2006/main" id="4" name="Tabela_6_Stopa_Bezrobocia_XII_2025_I_2026_Analiza_Porównawcza_Powiaty" displayName="Tabela_6_Stopa_Bezrobocia_XII_2025_I_2026_Analiza_Porównawcza_Powiaty" ref="A3:C38" totalsRowShown="0" headerRowDxfId="4" dataDxfId="3">
  <autoFilter ref="A3:C38">
    <filterColumn colId="0" hiddenButton="1"/>
    <filterColumn colId="1" hiddenButton="1"/>
    <filterColumn colId="2" hiddenButton="1"/>
  </autoFilter>
  <tableColumns count="3">
    <tableColumn id="1" name="Podregiony - powiaty" dataDxfId="2" dataCellStyle="Normalny 5"/>
    <tableColumn id="2" name="grudzień 2025" dataDxfId="1" dataCellStyle="Normalny 5"/>
    <tableColumn id="3" name="styczeń 2026" dataDxfId="0" dataCellStyle="Normalny 5"/>
  </tableColumns>
  <tableStyleInfo name="Styl tabeli 1" showFirstColumn="1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41"/>
  <sheetViews>
    <sheetView showGridLines="0" zoomScale="90" zoomScaleNormal="90" workbookViewId="0">
      <selection activeCell="A26" sqref="A26"/>
    </sheetView>
  </sheetViews>
  <sheetFormatPr defaultRowHeight="13.2"/>
  <cols>
    <col min="1" max="1" width="31.88671875" style="13" customWidth="1"/>
    <col min="2" max="2" width="15.33203125" style="13" customWidth="1"/>
    <col min="3" max="3" width="15.77734375" style="13" customWidth="1"/>
    <col min="4" max="5" width="13.88671875" style="13" customWidth="1"/>
    <col min="6" max="6" width="15" style="13" customWidth="1"/>
    <col min="7" max="7" width="15.5546875" style="13" customWidth="1"/>
    <col min="8" max="9" width="13.88671875" style="13" customWidth="1"/>
    <col min="10" max="10" width="17.109375" style="13" customWidth="1"/>
    <col min="11" max="11" width="8.33203125" style="13" customWidth="1"/>
    <col min="12" max="12" width="7.33203125" style="13" customWidth="1"/>
    <col min="13" max="13" width="12.5546875" style="13" customWidth="1"/>
    <col min="14" max="14" width="12.33203125" style="13" customWidth="1"/>
    <col min="15" max="15" width="12.5546875" style="13" customWidth="1"/>
    <col min="16" max="16384" width="8.88671875" style="13"/>
  </cols>
  <sheetData>
    <row r="1" spans="1:17">
      <c r="A1" s="120" t="s">
        <v>71</v>
      </c>
      <c r="B1" s="120"/>
      <c r="C1" s="120"/>
      <c r="D1" s="120"/>
      <c r="E1" s="120"/>
      <c r="F1" s="120"/>
      <c r="G1" s="120"/>
      <c r="H1" s="120"/>
      <c r="I1" s="120"/>
    </row>
    <row r="2" spans="1:17" ht="38.25" customHeight="1" thickBot="1">
      <c r="A2" s="121" t="s">
        <v>95</v>
      </c>
      <c r="B2" s="122"/>
      <c r="C2" s="122"/>
      <c r="D2" s="122"/>
      <c r="E2" s="122"/>
      <c r="F2" s="122"/>
      <c r="G2" s="122"/>
      <c r="H2" s="122"/>
      <c r="I2" s="122"/>
    </row>
    <row r="3" spans="1:17" ht="76.2" customHeight="1" thickBot="1">
      <c r="A3" s="46" t="s">
        <v>28</v>
      </c>
      <c r="B3" s="38" t="s">
        <v>98</v>
      </c>
      <c r="C3" s="39" t="s">
        <v>96</v>
      </c>
      <c r="D3" s="39" t="s">
        <v>99</v>
      </c>
      <c r="E3" s="40" t="s">
        <v>102</v>
      </c>
      <c r="F3" s="38" t="s">
        <v>97</v>
      </c>
      <c r="G3" s="39" t="s">
        <v>100</v>
      </c>
      <c r="H3" s="39" t="s">
        <v>101</v>
      </c>
      <c r="I3" s="40" t="s">
        <v>103</v>
      </c>
    </row>
    <row r="4" spans="1:17">
      <c r="A4" s="50" t="s">
        <v>31</v>
      </c>
      <c r="B4" s="51">
        <v>11503</v>
      </c>
      <c r="C4" s="52">
        <v>12307</v>
      </c>
      <c r="D4" s="52">
        <f>C4-B4</f>
        <v>804</v>
      </c>
      <c r="E4" s="53">
        <f>C4/B4*100</f>
        <v>106.98948100495522</v>
      </c>
      <c r="F4" s="51">
        <v>12517</v>
      </c>
      <c r="G4" s="52">
        <v>13206</v>
      </c>
      <c r="H4" s="52">
        <f>G4-F4</f>
        <v>689</v>
      </c>
      <c r="I4" s="53">
        <f t="shared" ref="I4:I26" si="0">G4/F4*100</f>
        <v>105.50451386114884</v>
      </c>
    </row>
    <row r="5" spans="1:17">
      <c r="A5" s="43" t="s">
        <v>13</v>
      </c>
      <c r="B5" s="45">
        <v>960</v>
      </c>
      <c r="C5" s="42">
        <v>1101</v>
      </c>
      <c r="D5" s="42">
        <f>C5-B5</f>
        <v>141</v>
      </c>
      <c r="E5" s="41">
        <f t="shared" ref="E5:E39" si="1">C5/B5*100</f>
        <v>114.68750000000001</v>
      </c>
      <c r="F5" s="45">
        <v>1205</v>
      </c>
      <c r="G5" s="42">
        <v>1328</v>
      </c>
      <c r="H5" s="42">
        <f>G5-F5</f>
        <v>123</v>
      </c>
      <c r="I5" s="41">
        <f t="shared" si="0"/>
        <v>110.20746887966806</v>
      </c>
    </row>
    <row r="6" spans="1:17">
      <c r="A6" s="43" t="s">
        <v>16</v>
      </c>
      <c r="B6" s="45">
        <v>1564</v>
      </c>
      <c r="C6" s="42">
        <v>1686</v>
      </c>
      <c r="D6" s="42">
        <f>C6-B6</f>
        <v>122</v>
      </c>
      <c r="E6" s="41">
        <f t="shared" si="1"/>
        <v>107.8005115089514</v>
      </c>
      <c r="F6" s="45">
        <v>1729</v>
      </c>
      <c r="G6" s="42">
        <v>1850</v>
      </c>
      <c r="H6" s="42">
        <f>G6-F6</f>
        <v>121</v>
      </c>
      <c r="I6" s="41">
        <f t="shared" si="0"/>
        <v>106.99826489300173</v>
      </c>
    </row>
    <row r="7" spans="1:17">
      <c r="A7" s="44" t="s">
        <v>1</v>
      </c>
      <c r="B7" s="45">
        <v>1277</v>
      </c>
      <c r="C7" s="42">
        <v>1376</v>
      </c>
      <c r="D7" s="42">
        <f t="shared" ref="D7:D13" si="2">C7-B7</f>
        <v>99</v>
      </c>
      <c r="E7" s="41">
        <f t="shared" si="1"/>
        <v>107.75254502740799</v>
      </c>
      <c r="F7" s="45">
        <v>1363</v>
      </c>
      <c r="G7" s="42">
        <v>1746</v>
      </c>
      <c r="H7" s="42">
        <f t="shared" ref="H7:H13" si="3">G7-F7</f>
        <v>383</v>
      </c>
      <c r="I7" s="41">
        <f t="shared" si="0"/>
        <v>128.0997798972854</v>
      </c>
    </row>
    <row r="8" spans="1:17">
      <c r="A8" s="44" t="s">
        <v>85</v>
      </c>
      <c r="B8" s="45">
        <v>1620</v>
      </c>
      <c r="C8" s="42">
        <v>1693</v>
      </c>
      <c r="D8" s="42">
        <f t="shared" si="2"/>
        <v>73</v>
      </c>
      <c r="E8" s="41">
        <f t="shared" si="1"/>
        <v>104.50617283950616</v>
      </c>
      <c r="F8" s="45">
        <v>1680</v>
      </c>
      <c r="G8" s="42">
        <v>1411</v>
      </c>
      <c r="H8" s="42">
        <f t="shared" si="3"/>
        <v>-269</v>
      </c>
      <c r="I8" s="41">
        <f t="shared" si="0"/>
        <v>83.988095238095241</v>
      </c>
    </row>
    <row r="9" spans="1:17">
      <c r="A9" s="43" t="s">
        <v>17</v>
      </c>
      <c r="B9" s="45">
        <v>894</v>
      </c>
      <c r="C9" s="42">
        <v>968</v>
      </c>
      <c r="D9" s="42">
        <f t="shared" si="2"/>
        <v>74</v>
      </c>
      <c r="E9" s="41">
        <f t="shared" si="1"/>
        <v>108.27740492170021</v>
      </c>
      <c r="F9" s="45">
        <v>1016</v>
      </c>
      <c r="G9" s="42">
        <v>1100</v>
      </c>
      <c r="H9" s="42">
        <f t="shared" si="3"/>
        <v>84</v>
      </c>
      <c r="I9" s="41">
        <f t="shared" si="0"/>
        <v>108.26771653543308</v>
      </c>
    </row>
    <row r="10" spans="1:17">
      <c r="A10" s="43" t="s">
        <v>20</v>
      </c>
      <c r="B10" s="45">
        <v>1057</v>
      </c>
      <c r="C10" s="42">
        <v>1119</v>
      </c>
      <c r="D10" s="42">
        <f t="shared" si="2"/>
        <v>62</v>
      </c>
      <c r="E10" s="41">
        <f t="shared" si="1"/>
        <v>105.86565752128666</v>
      </c>
      <c r="F10" s="45">
        <v>1151</v>
      </c>
      <c r="G10" s="42">
        <v>1153</v>
      </c>
      <c r="H10" s="42">
        <f t="shared" si="3"/>
        <v>2</v>
      </c>
      <c r="I10" s="41">
        <f t="shared" si="0"/>
        <v>100.17376194613379</v>
      </c>
    </row>
    <row r="11" spans="1:17">
      <c r="A11" s="43" t="s">
        <v>21</v>
      </c>
      <c r="B11" s="45">
        <v>1029</v>
      </c>
      <c r="C11" s="42">
        <v>1065</v>
      </c>
      <c r="D11" s="42">
        <f t="shared" si="2"/>
        <v>36</v>
      </c>
      <c r="E11" s="41">
        <f t="shared" si="1"/>
        <v>103.49854227405248</v>
      </c>
      <c r="F11" s="45">
        <v>1166</v>
      </c>
      <c r="G11" s="42">
        <v>1205</v>
      </c>
      <c r="H11" s="42">
        <f t="shared" si="3"/>
        <v>39</v>
      </c>
      <c r="I11" s="41">
        <f t="shared" si="0"/>
        <v>103.34476843910807</v>
      </c>
      <c r="Q11" s="13" t="s">
        <v>68</v>
      </c>
    </row>
    <row r="12" spans="1:17">
      <c r="A12" s="43" t="s">
        <v>12</v>
      </c>
      <c r="B12" s="45">
        <v>1378</v>
      </c>
      <c r="C12" s="42">
        <v>1462</v>
      </c>
      <c r="D12" s="42">
        <f t="shared" si="2"/>
        <v>84</v>
      </c>
      <c r="E12" s="41">
        <f t="shared" si="1"/>
        <v>106.09579100145139</v>
      </c>
      <c r="F12" s="45">
        <v>1445</v>
      </c>
      <c r="G12" s="42">
        <v>1539</v>
      </c>
      <c r="H12" s="42">
        <f t="shared" si="3"/>
        <v>94</v>
      </c>
      <c r="I12" s="41">
        <f t="shared" si="0"/>
        <v>106.5051903114187</v>
      </c>
    </row>
    <row r="13" spans="1:17">
      <c r="A13" s="43" t="s">
        <v>26</v>
      </c>
      <c r="B13" s="45">
        <v>1724</v>
      </c>
      <c r="C13" s="42">
        <v>1837</v>
      </c>
      <c r="D13" s="42">
        <f t="shared" si="2"/>
        <v>113</v>
      </c>
      <c r="E13" s="41">
        <f t="shared" si="1"/>
        <v>106.55452436194896</v>
      </c>
      <c r="F13" s="45">
        <v>1762</v>
      </c>
      <c r="G13" s="42">
        <v>1874</v>
      </c>
      <c r="H13" s="42">
        <f t="shared" si="3"/>
        <v>112</v>
      </c>
      <c r="I13" s="41">
        <f t="shared" si="0"/>
        <v>106.35641316685584</v>
      </c>
    </row>
    <row r="14" spans="1:17">
      <c r="A14" s="56" t="s">
        <v>32</v>
      </c>
      <c r="B14" s="57">
        <v>9390</v>
      </c>
      <c r="C14" s="58">
        <v>10084</v>
      </c>
      <c r="D14" s="55">
        <f t="shared" ref="D14:D23" si="4">C14-B14</f>
        <v>694</v>
      </c>
      <c r="E14" s="59">
        <f t="shared" si="1"/>
        <v>107.39084132055379</v>
      </c>
      <c r="F14" s="57">
        <v>10707</v>
      </c>
      <c r="G14" s="58">
        <v>11199</v>
      </c>
      <c r="H14" s="58">
        <f t="shared" ref="H14:H23" si="5">G14-F14</f>
        <v>492</v>
      </c>
      <c r="I14" s="59">
        <f t="shared" si="0"/>
        <v>104.59512468478565</v>
      </c>
    </row>
    <row r="15" spans="1:17">
      <c r="A15" s="43" t="s">
        <v>0</v>
      </c>
      <c r="B15" s="45">
        <v>1776</v>
      </c>
      <c r="C15" s="42">
        <v>1873</v>
      </c>
      <c r="D15" s="42">
        <f t="shared" si="4"/>
        <v>97</v>
      </c>
      <c r="E15" s="41">
        <f t="shared" si="1"/>
        <v>105.4617117117117</v>
      </c>
      <c r="F15" s="45">
        <v>1988</v>
      </c>
      <c r="G15" s="42">
        <v>2076</v>
      </c>
      <c r="H15" s="42">
        <f t="shared" si="5"/>
        <v>88</v>
      </c>
      <c r="I15" s="41">
        <f t="shared" si="0"/>
        <v>104.42655935613683</v>
      </c>
    </row>
    <row r="16" spans="1:17">
      <c r="A16" s="43" t="s">
        <v>15</v>
      </c>
      <c r="B16" s="45">
        <v>1307</v>
      </c>
      <c r="C16" s="42">
        <v>1376</v>
      </c>
      <c r="D16" s="42">
        <f t="shared" si="4"/>
        <v>69</v>
      </c>
      <c r="E16" s="41">
        <f t="shared" si="1"/>
        <v>105.27926549349655</v>
      </c>
      <c r="F16" s="45">
        <v>1458</v>
      </c>
      <c r="G16" s="42">
        <v>1554</v>
      </c>
      <c r="H16" s="42">
        <f t="shared" si="5"/>
        <v>96</v>
      </c>
      <c r="I16" s="41">
        <f t="shared" si="0"/>
        <v>106.58436213991769</v>
      </c>
    </row>
    <row r="17" spans="1:9">
      <c r="A17" s="44" t="s">
        <v>2</v>
      </c>
      <c r="B17" s="45">
        <v>2057</v>
      </c>
      <c r="C17" s="42">
        <v>2199</v>
      </c>
      <c r="D17" s="42">
        <f t="shared" si="4"/>
        <v>142</v>
      </c>
      <c r="E17" s="41">
        <f t="shared" si="1"/>
        <v>106.90325717063685</v>
      </c>
      <c r="F17" s="45">
        <v>2365</v>
      </c>
      <c r="G17" s="42">
        <v>2462</v>
      </c>
      <c r="H17" s="42">
        <f t="shared" si="5"/>
        <v>97</v>
      </c>
      <c r="I17" s="41">
        <f t="shared" si="0"/>
        <v>104.10147991543342</v>
      </c>
    </row>
    <row r="18" spans="1:9">
      <c r="A18" s="44" t="s">
        <v>19</v>
      </c>
      <c r="B18" s="45">
        <v>1461</v>
      </c>
      <c r="C18" s="42">
        <v>1570</v>
      </c>
      <c r="D18" s="42">
        <f t="shared" si="4"/>
        <v>109</v>
      </c>
      <c r="E18" s="41">
        <f t="shared" si="1"/>
        <v>107.46064339493498</v>
      </c>
      <c r="F18" s="45">
        <v>1608</v>
      </c>
      <c r="G18" s="42">
        <v>1684</v>
      </c>
      <c r="H18" s="42">
        <f t="shared" si="5"/>
        <v>76</v>
      </c>
      <c r="I18" s="41">
        <f t="shared" si="0"/>
        <v>104.72636815920397</v>
      </c>
    </row>
    <row r="19" spans="1:9">
      <c r="A19" s="43" t="s">
        <v>3</v>
      </c>
      <c r="B19" s="45">
        <v>1313</v>
      </c>
      <c r="C19" s="42">
        <v>1493</v>
      </c>
      <c r="D19" s="42">
        <f t="shared" si="4"/>
        <v>180</v>
      </c>
      <c r="E19" s="41">
        <f t="shared" si="1"/>
        <v>113.70906321401371</v>
      </c>
      <c r="F19" s="45">
        <v>1696</v>
      </c>
      <c r="G19" s="42">
        <v>1776</v>
      </c>
      <c r="H19" s="42">
        <f t="shared" si="5"/>
        <v>80</v>
      </c>
      <c r="I19" s="41">
        <f t="shared" si="0"/>
        <v>104.71698113207549</v>
      </c>
    </row>
    <row r="20" spans="1:9">
      <c r="A20" s="43" t="s">
        <v>6</v>
      </c>
      <c r="B20" s="45">
        <v>1476</v>
      </c>
      <c r="C20" s="42">
        <v>1573</v>
      </c>
      <c r="D20" s="42">
        <f t="shared" si="4"/>
        <v>97</v>
      </c>
      <c r="E20" s="41">
        <f t="shared" si="1"/>
        <v>106.5718157181572</v>
      </c>
      <c r="F20" s="45">
        <v>1592</v>
      </c>
      <c r="G20" s="42">
        <v>1647</v>
      </c>
      <c r="H20" s="42">
        <f t="shared" si="5"/>
        <v>55</v>
      </c>
      <c r="I20" s="41">
        <f t="shared" si="0"/>
        <v>103.45477386934674</v>
      </c>
    </row>
    <row r="21" spans="1:9">
      <c r="A21" s="56" t="s">
        <v>33</v>
      </c>
      <c r="B21" s="57">
        <v>16320</v>
      </c>
      <c r="C21" s="58">
        <v>17520</v>
      </c>
      <c r="D21" s="58">
        <f t="shared" si="4"/>
        <v>1200</v>
      </c>
      <c r="E21" s="59">
        <f t="shared" si="1"/>
        <v>107.35294117647058</v>
      </c>
      <c r="F21" s="57">
        <v>17742</v>
      </c>
      <c r="G21" s="58">
        <v>18944</v>
      </c>
      <c r="H21" s="58">
        <f t="shared" si="5"/>
        <v>1202</v>
      </c>
      <c r="I21" s="59">
        <f t="shared" si="0"/>
        <v>106.77488445496562</v>
      </c>
    </row>
    <row r="22" spans="1:9">
      <c r="A22" s="43" t="s">
        <v>14</v>
      </c>
      <c r="B22" s="45">
        <v>1739</v>
      </c>
      <c r="C22" s="42">
        <v>1901</v>
      </c>
      <c r="D22" s="42">
        <f t="shared" si="4"/>
        <v>162</v>
      </c>
      <c r="E22" s="41">
        <f t="shared" si="1"/>
        <v>109.3156986774008</v>
      </c>
      <c r="F22" s="45">
        <v>2117</v>
      </c>
      <c r="G22" s="42">
        <v>2312</v>
      </c>
      <c r="H22" s="42">
        <f t="shared" si="5"/>
        <v>195</v>
      </c>
      <c r="I22" s="41">
        <f t="shared" si="0"/>
        <v>109.21114785073216</v>
      </c>
    </row>
    <row r="23" spans="1:9">
      <c r="A23" s="43" t="s">
        <v>18</v>
      </c>
      <c r="B23" s="45">
        <v>5756</v>
      </c>
      <c r="C23" s="42">
        <v>6026</v>
      </c>
      <c r="D23" s="42">
        <f t="shared" si="4"/>
        <v>270</v>
      </c>
      <c r="E23" s="41">
        <f t="shared" si="1"/>
        <v>104.69075747046561</v>
      </c>
      <c r="F23" s="45">
        <v>6005</v>
      </c>
      <c r="G23" s="42">
        <v>6271</v>
      </c>
      <c r="H23" s="42">
        <f t="shared" si="5"/>
        <v>266</v>
      </c>
      <c r="I23" s="41">
        <f t="shared" si="0"/>
        <v>104.42964196502915</v>
      </c>
    </row>
    <row r="24" spans="1:9">
      <c r="A24" s="43" t="s">
        <v>24</v>
      </c>
      <c r="B24" s="45">
        <v>3525</v>
      </c>
      <c r="C24" s="42">
        <v>3932</v>
      </c>
      <c r="D24" s="42">
        <f t="shared" ref="D24:D30" si="6">C24-B24</f>
        <v>407</v>
      </c>
      <c r="E24" s="41">
        <f t="shared" si="1"/>
        <v>111.54609929078015</v>
      </c>
      <c r="F24" s="45">
        <v>3994</v>
      </c>
      <c r="G24" s="42">
        <v>4361</v>
      </c>
      <c r="H24" s="42">
        <f t="shared" ref="H24:H30" si="7">G24-F24</f>
        <v>367</v>
      </c>
      <c r="I24" s="41">
        <f t="shared" si="0"/>
        <v>109.18878317476215</v>
      </c>
    </row>
    <row r="25" spans="1:9">
      <c r="A25" s="44" t="s">
        <v>59</v>
      </c>
      <c r="B25" s="45">
        <v>1402</v>
      </c>
      <c r="C25" s="42">
        <v>1477</v>
      </c>
      <c r="D25" s="42">
        <f t="shared" si="6"/>
        <v>75</v>
      </c>
      <c r="E25" s="41">
        <f t="shared" si="1"/>
        <v>105.34950071326676</v>
      </c>
      <c r="F25" s="45">
        <v>1266</v>
      </c>
      <c r="G25" s="42">
        <v>1348</v>
      </c>
      <c r="H25" s="42">
        <f t="shared" si="7"/>
        <v>82</v>
      </c>
      <c r="I25" s="41">
        <f t="shared" si="0"/>
        <v>106.47709320695103</v>
      </c>
    </row>
    <row r="26" spans="1:9">
      <c r="A26" s="44" t="s">
        <v>60</v>
      </c>
      <c r="B26" s="45">
        <v>1903</v>
      </c>
      <c r="C26" s="42">
        <v>2009</v>
      </c>
      <c r="D26" s="42">
        <f t="shared" si="6"/>
        <v>106</v>
      </c>
      <c r="E26" s="41">
        <f t="shared" si="1"/>
        <v>105.57015239096164</v>
      </c>
      <c r="F26" s="45">
        <v>2155</v>
      </c>
      <c r="G26" s="42">
        <v>2318</v>
      </c>
      <c r="H26" s="42">
        <f t="shared" si="7"/>
        <v>163</v>
      </c>
      <c r="I26" s="41">
        <f t="shared" si="0"/>
        <v>107.56380510440835</v>
      </c>
    </row>
    <row r="27" spans="1:9">
      <c r="A27" s="43" t="s">
        <v>25</v>
      </c>
      <c r="B27" s="45">
        <v>1995</v>
      </c>
      <c r="C27" s="42">
        <v>2175</v>
      </c>
      <c r="D27" s="42">
        <f t="shared" si="6"/>
        <v>180</v>
      </c>
      <c r="E27" s="41">
        <f t="shared" si="1"/>
        <v>109.02255639097744</v>
      </c>
      <c r="F27" s="45">
        <v>2205</v>
      </c>
      <c r="G27" s="42">
        <v>2334</v>
      </c>
      <c r="H27" s="42">
        <f t="shared" si="7"/>
        <v>129</v>
      </c>
      <c r="I27" s="41">
        <f t="shared" ref="I27:I38" si="8">G27/F27*100</f>
        <v>105.85034013605443</v>
      </c>
    </row>
    <row r="28" spans="1:9">
      <c r="A28" s="56" t="s">
        <v>29</v>
      </c>
      <c r="B28" s="57">
        <v>11570</v>
      </c>
      <c r="C28" s="58">
        <v>12325</v>
      </c>
      <c r="D28" s="58">
        <f t="shared" si="6"/>
        <v>755</v>
      </c>
      <c r="E28" s="59">
        <f t="shared" si="1"/>
        <v>106.52549697493518</v>
      </c>
      <c r="F28" s="57">
        <v>13607</v>
      </c>
      <c r="G28" s="58">
        <v>14306</v>
      </c>
      <c r="H28" s="58">
        <f t="shared" si="7"/>
        <v>699</v>
      </c>
      <c r="I28" s="59">
        <f t="shared" si="8"/>
        <v>105.13706180642318</v>
      </c>
    </row>
    <row r="29" spans="1:9">
      <c r="A29" s="43" t="s">
        <v>4</v>
      </c>
      <c r="B29" s="45">
        <v>731</v>
      </c>
      <c r="C29" s="42">
        <v>836</v>
      </c>
      <c r="D29" s="42">
        <f t="shared" si="6"/>
        <v>105</v>
      </c>
      <c r="E29" s="41">
        <f t="shared" si="1"/>
        <v>114.36388508891928</v>
      </c>
      <c r="F29" s="45">
        <v>889</v>
      </c>
      <c r="G29" s="42">
        <v>949</v>
      </c>
      <c r="H29" s="42">
        <f t="shared" si="7"/>
        <v>60</v>
      </c>
      <c r="I29" s="41">
        <f t="shared" si="8"/>
        <v>106.74915635545557</v>
      </c>
    </row>
    <row r="30" spans="1:9">
      <c r="A30" s="43" t="s">
        <v>22</v>
      </c>
      <c r="B30" s="45">
        <v>2240</v>
      </c>
      <c r="C30" s="42">
        <v>2411</v>
      </c>
      <c r="D30" s="42">
        <f t="shared" si="6"/>
        <v>171</v>
      </c>
      <c r="E30" s="41">
        <f t="shared" si="1"/>
        <v>107.63392857142857</v>
      </c>
      <c r="F30" s="45">
        <v>2705</v>
      </c>
      <c r="G30" s="42">
        <v>2823</v>
      </c>
      <c r="H30" s="42">
        <f t="shared" si="7"/>
        <v>118</v>
      </c>
      <c r="I30" s="41">
        <f t="shared" si="8"/>
        <v>104.362292051756</v>
      </c>
    </row>
    <row r="31" spans="1:9">
      <c r="A31" s="43" t="s">
        <v>5</v>
      </c>
      <c r="B31" s="45">
        <v>1583</v>
      </c>
      <c r="C31" s="42">
        <v>1722</v>
      </c>
      <c r="D31" s="42">
        <f t="shared" ref="D31:D38" si="9">C31-B31</f>
        <v>139</v>
      </c>
      <c r="E31" s="41">
        <f t="shared" si="1"/>
        <v>108.78079595704359</v>
      </c>
      <c r="F31" s="45">
        <v>1841</v>
      </c>
      <c r="G31" s="42">
        <v>1956</v>
      </c>
      <c r="H31" s="42">
        <f t="shared" ref="H31:H38" si="10">G31-F31</f>
        <v>115</v>
      </c>
      <c r="I31" s="41">
        <f t="shared" si="8"/>
        <v>106.24660510592069</v>
      </c>
    </row>
    <row r="32" spans="1:9">
      <c r="A32" s="43" t="s">
        <v>23</v>
      </c>
      <c r="B32" s="45">
        <v>1382</v>
      </c>
      <c r="C32" s="42">
        <v>1455</v>
      </c>
      <c r="D32" s="42">
        <f t="shared" si="9"/>
        <v>73</v>
      </c>
      <c r="E32" s="41">
        <f t="shared" si="1"/>
        <v>105.28219971056441</v>
      </c>
      <c r="F32" s="45">
        <v>1576</v>
      </c>
      <c r="G32" s="42">
        <v>1622</v>
      </c>
      <c r="H32" s="42">
        <f t="shared" si="10"/>
        <v>46</v>
      </c>
      <c r="I32" s="41">
        <f t="shared" si="8"/>
        <v>102.91878172588834</v>
      </c>
    </row>
    <row r="33" spans="1:9">
      <c r="A33" s="43" t="s">
        <v>7</v>
      </c>
      <c r="B33" s="45">
        <v>1151</v>
      </c>
      <c r="C33" s="42">
        <v>1222</v>
      </c>
      <c r="D33" s="42">
        <f t="shared" si="9"/>
        <v>71</v>
      </c>
      <c r="E33" s="41">
        <f t="shared" si="1"/>
        <v>106.16854908774978</v>
      </c>
      <c r="F33" s="45">
        <v>1276</v>
      </c>
      <c r="G33" s="42">
        <v>1374</v>
      </c>
      <c r="H33" s="42">
        <f t="shared" si="10"/>
        <v>98</v>
      </c>
      <c r="I33" s="41">
        <f t="shared" si="8"/>
        <v>107.68025078369905</v>
      </c>
    </row>
    <row r="34" spans="1:9">
      <c r="A34" s="43" t="s">
        <v>8</v>
      </c>
      <c r="B34" s="45">
        <v>1496</v>
      </c>
      <c r="C34" s="42">
        <v>1594</v>
      </c>
      <c r="D34" s="42">
        <f t="shared" si="9"/>
        <v>98</v>
      </c>
      <c r="E34" s="41">
        <f t="shared" si="1"/>
        <v>106.55080213903743</v>
      </c>
      <c r="F34" s="45">
        <v>1773</v>
      </c>
      <c r="G34" s="42">
        <v>1849</v>
      </c>
      <c r="H34" s="42">
        <f t="shared" si="10"/>
        <v>76</v>
      </c>
      <c r="I34" s="41">
        <f t="shared" si="8"/>
        <v>104.28652002256062</v>
      </c>
    </row>
    <row r="35" spans="1:9">
      <c r="A35" s="43" t="s">
        <v>9</v>
      </c>
      <c r="B35" s="45">
        <v>1634</v>
      </c>
      <c r="C35" s="42">
        <v>1686</v>
      </c>
      <c r="D35" s="42">
        <f t="shared" si="9"/>
        <v>52</v>
      </c>
      <c r="E35" s="41">
        <f t="shared" si="1"/>
        <v>103.18237454100367</v>
      </c>
      <c r="F35" s="45">
        <v>1747</v>
      </c>
      <c r="G35" s="42">
        <v>1827</v>
      </c>
      <c r="H35" s="42">
        <f t="shared" si="10"/>
        <v>80</v>
      </c>
      <c r="I35" s="41">
        <f t="shared" si="8"/>
        <v>104.57927876359474</v>
      </c>
    </row>
    <row r="36" spans="1:9">
      <c r="A36" s="44" t="s">
        <v>11</v>
      </c>
      <c r="B36" s="45">
        <v>1353</v>
      </c>
      <c r="C36" s="42">
        <v>1399</v>
      </c>
      <c r="D36" s="42">
        <f t="shared" si="9"/>
        <v>46</v>
      </c>
      <c r="E36" s="41">
        <f t="shared" si="1"/>
        <v>103.39985218033998</v>
      </c>
      <c r="F36" s="45">
        <v>1800</v>
      </c>
      <c r="G36" s="42">
        <v>1906</v>
      </c>
      <c r="H36" s="42">
        <f t="shared" si="10"/>
        <v>106</v>
      </c>
      <c r="I36" s="41">
        <f t="shared" si="8"/>
        <v>105.8888888888889</v>
      </c>
    </row>
    <row r="37" spans="1:9" ht="14.25" customHeight="1">
      <c r="A37" s="56" t="s">
        <v>30</v>
      </c>
      <c r="B37" s="57">
        <v>6691</v>
      </c>
      <c r="C37" s="58">
        <v>6918</v>
      </c>
      <c r="D37" s="58">
        <f t="shared" si="9"/>
        <v>227</v>
      </c>
      <c r="E37" s="59">
        <f t="shared" si="1"/>
        <v>103.39261694813928</v>
      </c>
      <c r="F37" s="57">
        <v>9185</v>
      </c>
      <c r="G37" s="58">
        <v>9460</v>
      </c>
      <c r="H37" s="58">
        <f t="shared" si="10"/>
        <v>275</v>
      </c>
      <c r="I37" s="59">
        <f t="shared" si="8"/>
        <v>102.9940119760479</v>
      </c>
    </row>
    <row r="38" spans="1:9" ht="13.5" customHeight="1">
      <c r="A38" s="44" t="s">
        <v>10</v>
      </c>
      <c r="B38" s="45">
        <v>6691</v>
      </c>
      <c r="C38" s="42">
        <v>6918</v>
      </c>
      <c r="D38" s="42">
        <f t="shared" si="9"/>
        <v>227</v>
      </c>
      <c r="E38" s="41">
        <f t="shared" si="1"/>
        <v>103.39261694813928</v>
      </c>
      <c r="F38" s="45">
        <v>9185</v>
      </c>
      <c r="G38" s="42">
        <v>9460</v>
      </c>
      <c r="H38" s="42">
        <f t="shared" si="10"/>
        <v>275</v>
      </c>
      <c r="I38" s="41">
        <f t="shared" si="8"/>
        <v>102.9940119760479</v>
      </c>
    </row>
    <row r="39" spans="1:9" ht="26.4" customHeight="1" thickBot="1">
      <c r="A39" s="60" t="s">
        <v>27</v>
      </c>
      <c r="B39" s="61">
        <v>55474</v>
      </c>
      <c r="C39" s="62">
        <v>59154</v>
      </c>
      <c r="D39" s="62">
        <f>D37+D28+D21+D14+D4</f>
        <v>3680</v>
      </c>
      <c r="E39" s="63">
        <f t="shared" si="1"/>
        <v>106.63373832786532</v>
      </c>
      <c r="F39" s="61">
        <v>63758</v>
      </c>
      <c r="G39" s="62">
        <v>67115</v>
      </c>
      <c r="H39" s="62">
        <f>H4+H14+H21+H28+H37</f>
        <v>3357</v>
      </c>
      <c r="I39" s="63">
        <f>G39/F39*100</f>
        <v>105.26522161924778</v>
      </c>
    </row>
    <row r="40" spans="1:9">
      <c r="A40" s="17" t="s">
        <v>86</v>
      </c>
      <c r="B40" s="17"/>
      <c r="C40" s="17"/>
      <c r="D40" s="17"/>
      <c r="E40" s="17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2">
    <mergeCell ref="A1:I1"/>
    <mergeCell ref="A2:I2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7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29"/>
  <sheetViews>
    <sheetView showGridLines="0" zoomScale="90" zoomScaleNormal="90" workbookViewId="0">
      <selection activeCell="A18" sqref="A18"/>
    </sheetView>
  </sheetViews>
  <sheetFormatPr defaultRowHeight="13.2"/>
  <cols>
    <col min="1" max="1" width="43.33203125" style="13" customWidth="1"/>
    <col min="2" max="3" width="18.77734375" style="13" customWidth="1"/>
    <col min="4" max="4" width="9.44140625" style="13" customWidth="1"/>
    <col min="5" max="16384" width="8.88671875" style="13"/>
  </cols>
  <sheetData>
    <row r="1" spans="1:5">
      <c r="A1" s="120" t="s">
        <v>70</v>
      </c>
      <c r="B1" s="120"/>
      <c r="C1" s="120"/>
    </row>
    <row r="2" spans="1:5" ht="33.75" customHeight="1" thickBot="1">
      <c r="A2" s="123" t="s">
        <v>140</v>
      </c>
      <c r="B2" s="124"/>
      <c r="C2" s="124"/>
    </row>
    <row r="3" spans="1:5" s="22" customFormat="1" ht="68.400000000000006">
      <c r="A3" s="78" t="s">
        <v>88</v>
      </c>
      <c r="B3" s="88" t="s">
        <v>122</v>
      </c>
      <c r="C3" s="79" t="s">
        <v>104</v>
      </c>
    </row>
    <row r="4" spans="1:5" ht="18.600000000000001" customHeight="1">
      <c r="A4" s="107" t="s">
        <v>35</v>
      </c>
      <c r="B4" s="86">
        <v>67115</v>
      </c>
      <c r="C4" s="68">
        <f t="shared" ref="C4" si="0">B4/$B$4*100</f>
        <v>100</v>
      </c>
    </row>
    <row r="5" spans="1:5" ht="18.600000000000001" customHeight="1">
      <c r="A5" s="104" t="s">
        <v>105</v>
      </c>
      <c r="B5" s="114">
        <v>33083</v>
      </c>
      <c r="C5" s="74">
        <f>B5/$B$4*100</f>
        <v>49.293004544438652</v>
      </c>
      <c r="D5" s="23"/>
      <c r="E5" s="23"/>
    </row>
    <row r="6" spans="1:5" ht="18.600000000000001" customHeight="1">
      <c r="A6" s="104" t="s">
        <v>106</v>
      </c>
      <c r="B6" s="114">
        <v>34032</v>
      </c>
      <c r="C6" s="74">
        <f t="shared" ref="C6:C27" si="1">B6/$B$4*100</f>
        <v>50.706995455561355</v>
      </c>
      <c r="D6" s="23"/>
    </row>
    <row r="7" spans="1:5" ht="18.600000000000001" customHeight="1">
      <c r="A7" s="105" t="s">
        <v>107</v>
      </c>
      <c r="B7" s="87">
        <v>61330</v>
      </c>
      <c r="C7" s="74">
        <f t="shared" si="1"/>
        <v>91.380466363704087</v>
      </c>
      <c r="D7" s="23"/>
    </row>
    <row r="8" spans="1:5" ht="18.600000000000001" customHeight="1">
      <c r="A8" s="105" t="s">
        <v>108</v>
      </c>
      <c r="B8" s="87">
        <v>3020</v>
      </c>
      <c r="C8" s="74">
        <f t="shared" si="1"/>
        <v>4.4997392535200778</v>
      </c>
      <c r="D8" s="23"/>
    </row>
    <row r="9" spans="1:5" ht="18.600000000000001" customHeight="1">
      <c r="A9" s="105" t="s">
        <v>109</v>
      </c>
      <c r="B9" s="87">
        <v>5785</v>
      </c>
      <c r="C9" s="74">
        <f t="shared" si="1"/>
        <v>8.6195336362959107</v>
      </c>
      <c r="D9" s="23"/>
    </row>
    <row r="10" spans="1:5" ht="18.600000000000001" customHeight="1">
      <c r="A10" s="105" t="s">
        <v>110</v>
      </c>
      <c r="B10" s="87">
        <v>9948</v>
      </c>
      <c r="C10" s="74">
        <f t="shared" si="1"/>
        <v>14.822319898681368</v>
      </c>
      <c r="D10" s="23"/>
    </row>
    <row r="11" spans="1:5" ht="18.600000000000001" customHeight="1">
      <c r="A11" s="105" t="s">
        <v>111</v>
      </c>
      <c r="B11" s="87">
        <v>57167</v>
      </c>
      <c r="C11" s="74">
        <f t="shared" si="1"/>
        <v>85.177680101318629</v>
      </c>
      <c r="D11" s="23"/>
    </row>
    <row r="12" spans="1:5" ht="18.600000000000001" customHeight="1">
      <c r="A12" s="105" t="s">
        <v>112</v>
      </c>
      <c r="B12" s="87">
        <v>24502</v>
      </c>
      <c r="C12" s="74">
        <f t="shared" si="1"/>
        <v>36.507487148923488</v>
      </c>
      <c r="D12" s="23"/>
    </row>
    <row r="13" spans="1:5" ht="18.600000000000001" customHeight="1">
      <c r="A13" s="105" t="s">
        <v>113</v>
      </c>
      <c r="B13" s="87">
        <v>42613</v>
      </c>
      <c r="C13" s="74">
        <f t="shared" si="1"/>
        <v>63.492512851076512</v>
      </c>
      <c r="D13" s="23"/>
    </row>
    <row r="14" spans="1:5" ht="18.600000000000001" customHeight="1">
      <c r="A14" s="105" t="s">
        <v>114</v>
      </c>
      <c r="B14" s="87">
        <v>9830</v>
      </c>
      <c r="C14" s="74">
        <f t="shared" si="1"/>
        <v>14.646502272219324</v>
      </c>
      <c r="D14" s="23"/>
    </row>
    <row r="15" spans="1:5" ht="18.600000000000001" customHeight="1">
      <c r="A15" s="105" t="s">
        <v>36</v>
      </c>
      <c r="B15" s="87">
        <v>2471</v>
      </c>
      <c r="C15" s="74">
        <f t="shared" si="1"/>
        <v>3.6817402965059967</v>
      </c>
      <c r="D15" s="23"/>
    </row>
    <row r="16" spans="1:5" ht="18.600000000000001" customHeight="1">
      <c r="A16" s="104" t="s">
        <v>115</v>
      </c>
      <c r="B16" s="114">
        <v>19442</v>
      </c>
      <c r="C16" s="74">
        <f t="shared" si="1"/>
        <v>28.96818892944945</v>
      </c>
      <c r="D16" s="23"/>
    </row>
    <row r="17" spans="1:4" ht="18.600000000000001" customHeight="1">
      <c r="A17" s="106" t="s">
        <v>116</v>
      </c>
      <c r="B17" s="114">
        <v>53</v>
      </c>
      <c r="C17" s="74">
        <f t="shared" si="1"/>
        <v>7.8968933919392081E-2</v>
      </c>
      <c r="D17" s="23"/>
    </row>
    <row r="18" spans="1:4" ht="18.600000000000001" customHeight="1">
      <c r="A18" s="106" t="s">
        <v>117</v>
      </c>
      <c r="B18" s="114">
        <v>1337</v>
      </c>
      <c r="C18" s="74">
        <f t="shared" si="1"/>
        <v>1.9921031066080608</v>
      </c>
      <c r="D18" s="23"/>
    </row>
    <row r="19" spans="1:4" ht="28.2" customHeight="1">
      <c r="A19" s="108" t="s">
        <v>118</v>
      </c>
      <c r="B19" s="86">
        <v>56656</v>
      </c>
      <c r="C19" s="68">
        <f t="shared" si="1"/>
        <v>84.416300379944872</v>
      </c>
      <c r="D19" s="23"/>
    </row>
    <row r="20" spans="1:4" ht="18.600000000000001" customHeight="1">
      <c r="A20" s="104" t="s">
        <v>64</v>
      </c>
      <c r="B20" s="114">
        <v>14322</v>
      </c>
      <c r="C20" s="74">
        <f t="shared" si="1"/>
        <v>21.339491916859121</v>
      </c>
      <c r="D20" s="23"/>
    </row>
    <row r="21" spans="1:4" ht="18.600000000000001" customHeight="1">
      <c r="A21" s="105" t="s">
        <v>65</v>
      </c>
      <c r="B21" s="87">
        <v>7756</v>
      </c>
      <c r="C21" s="74">
        <f t="shared" si="1"/>
        <v>11.556283990166133</v>
      </c>
      <c r="D21" s="23"/>
    </row>
    <row r="22" spans="1:4" ht="18.600000000000001" customHeight="1">
      <c r="A22" s="105" t="s">
        <v>66</v>
      </c>
      <c r="B22" s="87">
        <v>18865</v>
      </c>
      <c r="C22" s="74">
        <f t="shared" si="1"/>
        <v>28.108470535647768</v>
      </c>
      <c r="D22" s="23"/>
    </row>
    <row r="23" spans="1:4" ht="18.600000000000001" customHeight="1">
      <c r="A23" s="105" t="s">
        <v>37</v>
      </c>
      <c r="B23" s="87">
        <v>29971</v>
      </c>
      <c r="C23" s="74">
        <f t="shared" si="1"/>
        <v>44.656187141473595</v>
      </c>
      <c r="D23" s="23"/>
    </row>
    <row r="24" spans="1:4" ht="18.600000000000001" customHeight="1">
      <c r="A24" s="105" t="s">
        <v>119</v>
      </c>
      <c r="B24" s="87">
        <v>23346</v>
      </c>
      <c r="C24" s="74">
        <f t="shared" si="1"/>
        <v>34.785070401549575</v>
      </c>
      <c r="D24" s="23"/>
    </row>
    <row r="25" spans="1:4" ht="18.600000000000001" customHeight="1">
      <c r="A25" s="105" t="s">
        <v>67</v>
      </c>
      <c r="B25" s="87">
        <v>4610</v>
      </c>
      <c r="C25" s="74">
        <f t="shared" si="1"/>
        <v>6.86880727110184</v>
      </c>
      <c r="D25" s="23"/>
    </row>
    <row r="26" spans="1:4" ht="18.600000000000001" customHeight="1">
      <c r="A26" s="105" t="s">
        <v>120</v>
      </c>
      <c r="B26" s="87">
        <v>2478</v>
      </c>
      <c r="C26" s="74">
        <f t="shared" si="1"/>
        <v>3.6921701557028981</v>
      </c>
      <c r="D26" s="23"/>
    </row>
    <row r="27" spans="1:4" ht="18.600000000000001" customHeight="1">
      <c r="A27" s="105" t="s">
        <v>121</v>
      </c>
      <c r="B27" s="87">
        <v>5838</v>
      </c>
      <c r="C27" s="74">
        <f t="shared" si="1"/>
        <v>8.698502570215302</v>
      </c>
      <c r="D27" s="23"/>
    </row>
    <row r="28" spans="1:4">
      <c r="A28" s="118" t="s">
        <v>86</v>
      </c>
      <c r="B28" s="10"/>
      <c r="C28" s="10"/>
    </row>
    <row r="29" spans="1:4">
      <c r="A29" s="10"/>
      <c r="B29" s="10"/>
      <c r="C29" s="10"/>
    </row>
  </sheetData>
  <mergeCells count="2">
    <mergeCell ref="A1:C1"/>
    <mergeCell ref="A2:C2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zoomScale="80" zoomScaleNormal="80" zoomScaleSheetLayoutView="70" workbookViewId="0">
      <selection activeCell="C25" sqref="C25"/>
    </sheetView>
  </sheetViews>
  <sheetFormatPr defaultRowHeight="13.2"/>
  <cols>
    <col min="1" max="1" width="25.33203125" style="13" customWidth="1"/>
    <col min="2" max="2" width="9.6640625" style="19" customWidth="1"/>
    <col min="3" max="3" width="9.6640625" style="20" customWidth="1"/>
    <col min="4" max="4" width="9.6640625" style="21" customWidth="1"/>
    <col min="5" max="5" width="10.33203125" style="21" customWidth="1"/>
    <col min="6" max="6" width="9.6640625" style="21" customWidth="1"/>
    <col min="7" max="7" width="11.109375" style="20" customWidth="1"/>
    <col min="8" max="8" width="11.109375" style="21" customWidth="1"/>
    <col min="9" max="9" width="11.109375" style="20" customWidth="1"/>
    <col min="10" max="10" width="11.44140625" style="21" customWidth="1"/>
    <col min="11" max="11" width="9.6640625" style="20" customWidth="1"/>
    <col min="12" max="12" width="9.6640625" style="21" customWidth="1"/>
    <col min="13" max="13" width="11.109375" style="20" customWidth="1"/>
    <col min="14" max="14" width="11.109375" style="21" customWidth="1"/>
    <col min="15" max="15" width="14.109375" style="20" customWidth="1"/>
    <col min="16" max="16" width="14.77734375" style="21" customWidth="1"/>
    <col min="17" max="18" width="12" style="20" customWidth="1"/>
    <col min="19" max="20" width="12.5546875" style="20" customWidth="1"/>
    <col min="21" max="16384" width="8.88671875" style="13"/>
  </cols>
  <sheetData>
    <row r="1" spans="1:20">
      <c r="A1" s="120" t="s">
        <v>69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20" ht="40.799999999999997" customHeight="1" thickBot="1">
      <c r="A2" s="121" t="s">
        <v>141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0" ht="57">
      <c r="A3" s="72" t="s">
        <v>72</v>
      </c>
      <c r="B3" s="75" t="s">
        <v>76</v>
      </c>
      <c r="C3" s="88" t="s">
        <v>62</v>
      </c>
      <c r="D3" s="89" t="s">
        <v>123</v>
      </c>
      <c r="E3" s="76" t="s">
        <v>124</v>
      </c>
      <c r="F3" s="89" t="s">
        <v>75</v>
      </c>
      <c r="G3" s="97" t="s">
        <v>74</v>
      </c>
      <c r="H3" s="89" t="s">
        <v>89</v>
      </c>
      <c r="I3" s="97" t="s">
        <v>77</v>
      </c>
      <c r="J3" s="89" t="s">
        <v>90</v>
      </c>
      <c r="K3" s="97" t="s">
        <v>78</v>
      </c>
      <c r="L3" s="89" t="s">
        <v>91</v>
      </c>
      <c r="M3" s="99" t="s">
        <v>63</v>
      </c>
      <c r="N3" s="89" t="s">
        <v>126</v>
      </c>
      <c r="O3" s="99" t="s">
        <v>73</v>
      </c>
      <c r="P3" s="100" t="s">
        <v>92</v>
      </c>
      <c r="Q3" s="97" t="s">
        <v>128</v>
      </c>
      <c r="R3" s="89" t="s">
        <v>125</v>
      </c>
      <c r="S3" s="70" t="s">
        <v>127</v>
      </c>
      <c r="T3" s="71" t="s">
        <v>129</v>
      </c>
    </row>
    <row r="4" spans="1:20">
      <c r="A4" s="54" t="s">
        <v>31</v>
      </c>
      <c r="B4" s="66">
        <v>13206</v>
      </c>
      <c r="C4" s="67">
        <v>6329</v>
      </c>
      <c r="D4" s="68">
        <f>C4/B4*100</f>
        <v>47.925185521732544</v>
      </c>
      <c r="E4" s="93">
        <v>425</v>
      </c>
      <c r="F4" s="68">
        <f>Tabela_3_Struktura_w_I_2026_Według_Powiatów[[#This Row],[Absolwenci]]*100/Tabela_3_Struktura_w_I_2026_Według_Powiatów[[#This Row],[Bezrobotni ogółem]]</f>
        <v>3.2182341359987885</v>
      </c>
      <c r="G4" s="66">
        <v>2687</v>
      </c>
      <c r="H4" s="68">
        <f>G4/B4*100</f>
        <v>20.346812055126456</v>
      </c>
      <c r="I4" s="66">
        <v>6192</v>
      </c>
      <c r="J4" s="68">
        <f>I4/B4*100</f>
        <v>46.887778282598816</v>
      </c>
      <c r="K4" s="66">
        <v>3836</v>
      </c>
      <c r="L4" s="68">
        <f>K4/B4*100</f>
        <v>29.047402695744356</v>
      </c>
      <c r="M4" s="66">
        <v>4761</v>
      </c>
      <c r="N4" s="68">
        <f>M4/B4*100</f>
        <v>36.051794638800544</v>
      </c>
      <c r="O4" s="66">
        <v>927</v>
      </c>
      <c r="P4" s="68">
        <f>O4/B4*100</f>
        <v>7.019536574284416</v>
      </c>
      <c r="Q4" s="66">
        <v>514</v>
      </c>
      <c r="R4" s="68">
        <f>Q4*100/Tabela_3_Struktura_w_I_2026_Według_Powiatów[[#This Row],[Bezrobotni ogółem]]</f>
        <v>3.8921702256550055</v>
      </c>
      <c r="S4" s="66">
        <v>1253</v>
      </c>
      <c r="T4" s="68">
        <f>S4*100/Tabela_3_Struktura_w_I_2026_Według_Powiatów[[#This Row],[Bezrobotni ogółem]]</f>
        <v>9.48811146448584</v>
      </c>
    </row>
    <row r="5" spans="1:20">
      <c r="A5" s="43" t="s">
        <v>13</v>
      </c>
      <c r="B5" s="47">
        <v>1328</v>
      </c>
      <c r="C5" s="49">
        <v>717</v>
      </c>
      <c r="D5" s="48">
        <f t="shared" ref="D5:D39" si="0">C5/B5*100</f>
        <v>53.99096385542169</v>
      </c>
      <c r="E5" s="94">
        <v>66</v>
      </c>
      <c r="F5" s="48">
        <f>Tabela_3_Struktura_w_I_2026_Według_Powiatów[[#This Row],[Absolwenci]]*100/Tabela_3_Struktura_w_I_2026_Według_Powiatów[[#This Row],[Bezrobotni ogółem]]</f>
        <v>4.9698795180722888</v>
      </c>
      <c r="G5" s="47">
        <v>303</v>
      </c>
      <c r="H5" s="48">
        <f t="shared" ref="H5:H39" si="1">G5/B5*100</f>
        <v>22.816265060240966</v>
      </c>
      <c r="I5" s="90">
        <v>366</v>
      </c>
      <c r="J5" s="81">
        <f t="shared" ref="J5:J39" si="2">I5/B5*100</f>
        <v>27.560240963855421</v>
      </c>
      <c r="K5" s="90">
        <v>359</v>
      </c>
      <c r="L5" s="81">
        <f>K5/B5*100</f>
        <v>27.033132530120479</v>
      </c>
      <c r="M5" s="90">
        <v>299</v>
      </c>
      <c r="N5" s="81">
        <f t="shared" ref="N5:N39" si="3">M5/B5*100</f>
        <v>22.515060240963855</v>
      </c>
      <c r="O5" s="90">
        <v>123</v>
      </c>
      <c r="P5" s="81">
        <f>O5/B5*100</f>
        <v>9.2620481927710845</v>
      </c>
      <c r="Q5" s="47">
        <v>67</v>
      </c>
      <c r="R5" s="74">
        <f>Q5*100/Tabela_3_Struktura_w_I_2026_Według_Powiatów[[#This Row],[Bezrobotni ogółem]]</f>
        <v>5.0451807228915664</v>
      </c>
      <c r="S5" s="47">
        <v>106</v>
      </c>
      <c r="T5" s="77">
        <f>S5*100/Tabela_3_Struktura_w_I_2026_Według_Powiatów[[#This Row],[Bezrobotni ogółem]]</f>
        <v>7.9819277108433733</v>
      </c>
    </row>
    <row r="6" spans="1:20">
      <c r="A6" s="43" t="s">
        <v>16</v>
      </c>
      <c r="B6" s="47">
        <v>1850</v>
      </c>
      <c r="C6" s="49">
        <v>847</v>
      </c>
      <c r="D6" s="48">
        <f t="shared" si="0"/>
        <v>45.783783783783782</v>
      </c>
      <c r="E6" s="94">
        <v>70</v>
      </c>
      <c r="F6" s="48">
        <f>Tabela_3_Struktura_w_I_2026_Według_Powiatów[[#This Row],[Absolwenci]]*100/Tabela_3_Struktura_w_I_2026_Według_Powiatów[[#This Row],[Bezrobotni ogółem]]</f>
        <v>3.7837837837837838</v>
      </c>
      <c r="G6" s="47">
        <v>426</v>
      </c>
      <c r="H6" s="48">
        <f t="shared" si="1"/>
        <v>23.027027027027028</v>
      </c>
      <c r="I6" s="90">
        <v>925</v>
      </c>
      <c r="J6" s="81">
        <f t="shared" si="2"/>
        <v>50</v>
      </c>
      <c r="K6" s="90">
        <v>476</v>
      </c>
      <c r="L6" s="81">
        <f t="shared" ref="L6:L13" si="4">K6/B6*100</f>
        <v>25.729729729729726</v>
      </c>
      <c r="M6" s="90">
        <v>766</v>
      </c>
      <c r="N6" s="81">
        <f t="shared" si="3"/>
        <v>41.405405405405403</v>
      </c>
      <c r="O6" s="90">
        <v>95</v>
      </c>
      <c r="P6" s="81">
        <f t="shared" ref="P6:P39" si="5">O6/B6*100</f>
        <v>5.1351351351351351</v>
      </c>
      <c r="Q6" s="47">
        <v>68</v>
      </c>
      <c r="R6" s="74">
        <f>Q6*100/Tabela_3_Struktura_w_I_2026_Według_Powiatów[[#This Row],[Bezrobotni ogółem]]</f>
        <v>3.6756756756756759</v>
      </c>
      <c r="S6" s="47">
        <v>175</v>
      </c>
      <c r="T6" s="77">
        <f>S6*100/Tabela_3_Struktura_w_I_2026_Według_Powiatów[[#This Row],[Bezrobotni ogółem]]</f>
        <v>9.4594594594594597</v>
      </c>
    </row>
    <row r="7" spans="1:20">
      <c r="A7" s="44" t="s">
        <v>1</v>
      </c>
      <c r="B7" s="47">
        <v>1746</v>
      </c>
      <c r="C7" s="49">
        <v>763</v>
      </c>
      <c r="D7" s="48">
        <f t="shared" si="0"/>
        <v>43.699885452462773</v>
      </c>
      <c r="E7" s="94">
        <v>35</v>
      </c>
      <c r="F7" s="48">
        <f>Tabela_3_Struktura_w_I_2026_Według_Powiatów[[#This Row],[Absolwenci]]*100/Tabela_3_Struktura_w_I_2026_Według_Powiatów[[#This Row],[Bezrobotni ogółem]]</f>
        <v>2.004581901489118</v>
      </c>
      <c r="G7" s="47">
        <v>272</v>
      </c>
      <c r="H7" s="48">
        <f t="shared" si="1"/>
        <v>15.578465063001145</v>
      </c>
      <c r="I7" s="90">
        <v>1018</v>
      </c>
      <c r="J7" s="81">
        <f t="shared" si="2"/>
        <v>58.304696449026352</v>
      </c>
      <c r="K7" s="90">
        <v>598</v>
      </c>
      <c r="L7" s="81">
        <f t="shared" si="4"/>
        <v>34.249713631156929</v>
      </c>
      <c r="M7" s="90">
        <v>663</v>
      </c>
      <c r="N7" s="81">
        <f t="shared" si="3"/>
        <v>37.972508591065292</v>
      </c>
      <c r="O7" s="90">
        <v>85</v>
      </c>
      <c r="P7" s="81">
        <f t="shared" si="5"/>
        <v>4.8682703321878584</v>
      </c>
      <c r="Q7" s="47">
        <v>61</v>
      </c>
      <c r="R7" s="74">
        <f>Q7*100/Tabela_3_Struktura_w_I_2026_Według_Powiatów[[#This Row],[Bezrobotni ogółem]]</f>
        <v>3.4936998854524628</v>
      </c>
      <c r="S7" s="47">
        <v>131</v>
      </c>
      <c r="T7" s="77">
        <f>S7*100/Tabela_3_Struktura_w_I_2026_Według_Powiatów[[#This Row],[Bezrobotni ogółem]]</f>
        <v>7.5028636884306987</v>
      </c>
    </row>
    <row r="8" spans="1:20">
      <c r="A8" s="44" t="s">
        <v>85</v>
      </c>
      <c r="B8" s="47">
        <v>1411</v>
      </c>
      <c r="C8" s="49">
        <v>655</v>
      </c>
      <c r="D8" s="48">
        <f t="shared" si="0"/>
        <v>46.420978029766125</v>
      </c>
      <c r="E8" s="94">
        <v>36</v>
      </c>
      <c r="F8" s="48">
        <f>Tabela_3_Struktura_w_I_2026_Według_Powiatów[[#This Row],[Absolwenci]]*100/Tabela_3_Struktura_w_I_2026_Według_Powiatów[[#This Row],[Bezrobotni ogółem]]</f>
        <v>2.5513819985825656</v>
      </c>
      <c r="G8" s="47">
        <v>219</v>
      </c>
      <c r="H8" s="48">
        <f t="shared" si="1"/>
        <v>15.52090715804394</v>
      </c>
      <c r="I8" s="90">
        <v>590</v>
      </c>
      <c r="J8" s="81">
        <f t="shared" si="2"/>
        <v>41.81431608788094</v>
      </c>
      <c r="K8" s="90">
        <v>462</v>
      </c>
      <c r="L8" s="81">
        <f t="shared" si="4"/>
        <v>32.742735648476256</v>
      </c>
      <c r="M8" s="90">
        <v>507</v>
      </c>
      <c r="N8" s="81">
        <f t="shared" si="3"/>
        <v>35.931963146704469</v>
      </c>
      <c r="O8" s="90">
        <v>135</v>
      </c>
      <c r="P8" s="81">
        <f t="shared" si="5"/>
        <v>9.56768249468462</v>
      </c>
      <c r="Q8" s="47">
        <v>61</v>
      </c>
      <c r="R8" s="74">
        <f>Q8*100/Tabela_3_Struktura_w_I_2026_Według_Powiatów[[#This Row],[Bezrobotni ogółem]]</f>
        <v>4.3231750531537916</v>
      </c>
      <c r="S8" s="47">
        <v>136</v>
      </c>
      <c r="T8" s="77">
        <f>S8*100/Tabela_3_Struktura_w_I_2026_Według_Powiatów[[#This Row],[Bezrobotni ogółem]]</f>
        <v>9.6385542168674707</v>
      </c>
    </row>
    <row r="9" spans="1:20">
      <c r="A9" s="43" t="s">
        <v>17</v>
      </c>
      <c r="B9" s="73">
        <v>1100</v>
      </c>
      <c r="C9" s="69">
        <v>471</v>
      </c>
      <c r="D9" s="48">
        <f t="shared" si="0"/>
        <v>42.818181818181813</v>
      </c>
      <c r="E9" s="94">
        <v>46</v>
      </c>
      <c r="F9" s="48">
        <f>Tabela_3_Struktura_w_I_2026_Według_Powiatów[[#This Row],[Absolwenci]]*100/Tabela_3_Struktura_w_I_2026_Według_Powiatów[[#This Row],[Bezrobotni ogółem]]</f>
        <v>4.1818181818181817</v>
      </c>
      <c r="G9" s="73">
        <v>251</v>
      </c>
      <c r="H9" s="48">
        <f t="shared" si="1"/>
        <v>22.818181818181817</v>
      </c>
      <c r="I9" s="90">
        <v>449</v>
      </c>
      <c r="J9" s="81">
        <f t="shared" si="2"/>
        <v>40.81818181818182</v>
      </c>
      <c r="K9" s="90">
        <v>319</v>
      </c>
      <c r="L9" s="81">
        <f t="shared" si="4"/>
        <v>28.999999999999996</v>
      </c>
      <c r="M9" s="90">
        <v>347</v>
      </c>
      <c r="N9" s="81">
        <f t="shared" si="3"/>
        <v>31.545454545454543</v>
      </c>
      <c r="O9" s="90">
        <v>84</v>
      </c>
      <c r="P9" s="81">
        <f t="shared" si="5"/>
        <v>7.6363636363636367</v>
      </c>
      <c r="Q9" s="47">
        <v>60</v>
      </c>
      <c r="R9" s="74">
        <f>Q9*100/Tabela_3_Struktura_w_I_2026_Według_Powiatów[[#This Row],[Bezrobotni ogółem]]</f>
        <v>5.4545454545454541</v>
      </c>
      <c r="S9" s="47">
        <v>87</v>
      </c>
      <c r="T9" s="77">
        <f>S9*100/Tabela_3_Struktura_w_I_2026_Według_Powiatów[[#This Row],[Bezrobotni ogółem]]</f>
        <v>7.9090909090909092</v>
      </c>
    </row>
    <row r="10" spans="1:20">
      <c r="A10" s="43" t="s">
        <v>20</v>
      </c>
      <c r="B10" s="73">
        <v>1153</v>
      </c>
      <c r="C10" s="69">
        <v>542</v>
      </c>
      <c r="D10" s="48">
        <f t="shared" si="0"/>
        <v>47.007805724197745</v>
      </c>
      <c r="E10" s="94">
        <v>48</v>
      </c>
      <c r="F10" s="48">
        <f>Tabela_3_Struktura_w_I_2026_Według_Powiatów[[#This Row],[Absolwenci]]*100/Tabela_3_Struktura_w_I_2026_Według_Powiatów[[#This Row],[Bezrobotni ogółem]]</f>
        <v>4.1630529054640073</v>
      </c>
      <c r="G10" s="73">
        <v>248</v>
      </c>
      <c r="H10" s="48">
        <f t="shared" si="1"/>
        <v>21.509106678230701</v>
      </c>
      <c r="I10" s="90">
        <v>497</v>
      </c>
      <c r="J10" s="81">
        <f t="shared" si="2"/>
        <v>43.104943625325234</v>
      </c>
      <c r="K10" s="90">
        <v>306</v>
      </c>
      <c r="L10" s="81">
        <f t="shared" si="4"/>
        <v>26.539462272333044</v>
      </c>
      <c r="M10" s="90">
        <v>325</v>
      </c>
      <c r="N10" s="81">
        <f t="shared" si="3"/>
        <v>28.18733738074588</v>
      </c>
      <c r="O10" s="90">
        <v>91</v>
      </c>
      <c r="P10" s="81">
        <f t="shared" si="5"/>
        <v>7.8924544666088465</v>
      </c>
      <c r="Q10" s="47">
        <v>67</v>
      </c>
      <c r="R10" s="74">
        <f>Q10*100/Tabela_3_Struktura_w_I_2026_Według_Powiatów[[#This Row],[Bezrobotni ogółem]]</f>
        <v>5.8109280138768433</v>
      </c>
      <c r="S10" s="47">
        <v>88</v>
      </c>
      <c r="T10" s="77">
        <f>S10*100/Tabela_3_Struktura_w_I_2026_Według_Powiatów[[#This Row],[Bezrobotni ogółem]]</f>
        <v>7.6322636600173457</v>
      </c>
    </row>
    <row r="11" spans="1:20">
      <c r="A11" s="43" t="s">
        <v>21</v>
      </c>
      <c r="B11" s="47">
        <v>1205</v>
      </c>
      <c r="C11" s="49">
        <v>601</v>
      </c>
      <c r="D11" s="48">
        <f t="shared" si="0"/>
        <v>49.875518672199171</v>
      </c>
      <c r="E11" s="94">
        <v>5</v>
      </c>
      <c r="F11" s="48">
        <f>Tabela_3_Struktura_w_I_2026_Według_Powiatów[[#This Row],[Absolwenci]]*100/Tabela_3_Struktura_w_I_2026_Według_Powiatów[[#This Row],[Bezrobotni ogółem]]</f>
        <v>0.41493775933609961</v>
      </c>
      <c r="G11" s="47">
        <v>235</v>
      </c>
      <c r="H11" s="48">
        <f t="shared" si="1"/>
        <v>19.502074688796682</v>
      </c>
      <c r="I11" s="90">
        <v>571</v>
      </c>
      <c r="J11" s="81">
        <f t="shared" si="2"/>
        <v>47.385892116182568</v>
      </c>
      <c r="K11" s="90">
        <v>357</v>
      </c>
      <c r="L11" s="81">
        <f t="shared" si="4"/>
        <v>29.626556016597512</v>
      </c>
      <c r="M11" s="90">
        <v>489</v>
      </c>
      <c r="N11" s="81">
        <f t="shared" si="3"/>
        <v>40.580912863070537</v>
      </c>
      <c r="O11" s="90">
        <v>56</v>
      </c>
      <c r="P11" s="81">
        <f t="shared" si="5"/>
        <v>4.6473029045643157</v>
      </c>
      <c r="Q11" s="47">
        <v>32</v>
      </c>
      <c r="R11" s="74">
        <f>Q11*100/Tabela_3_Struktura_w_I_2026_Według_Powiatów[[#This Row],[Bezrobotni ogółem]]</f>
        <v>2.6556016597510372</v>
      </c>
      <c r="S11" s="47">
        <v>119</v>
      </c>
      <c r="T11" s="77">
        <f>S11*100/Tabela_3_Struktura_w_I_2026_Według_Powiatów[[#This Row],[Bezrobotni ogółem]]</f>
        <v>9.8755186721991706</v>
      </c>
    </row>
    <row r="12" spans="1:20">
      <c r="A12" s="43" t="s">
        <v>12</v>
      </c>
      <c r="B12" s="47">
        <v>1539</v>
      </c>
      <c r="C12" s="49">
        <v>814</v>
      </c>
      <c r="D12" s="48">
        <f t="shared" si="0"/>
        <v>52.891487979207277</v>
      </c>
      <c r="E12" s="94">
        <v>63</v>
      </c>
      <c r="F12" s="48">
        <f>Tabela_3_Struktura_w_I_2026_Według_Powiatów[[#This Row],[Absolwenci]]*100/Tabela_3_Struktura_w_I_2026_Według_Powiatów[[#This Row],[Bezrobotni ogółem]]</f>
        <v>4.0935672514619883</v>
      </c>
      <c r="G12" s="47">
        <v>304</v>
      </c>
      <c r="H12" s="48">
        <f t="shared" si="1"/>
        <v>19.753086419753085</v>
      </c>
      <c r="I12" s="90">
        <v>773</v>
      </c>
      <c r="J12" s="81">
        <f t="shared" si="2"/>
        <v>50.227420402859003</v>
      </c>
      <c r="K12" s="90">
        <v>487</v>
      </c>
      <c r="L12" s="81">
        <f t="shared" si="4"/>
        <v>31.643924626380766</v>
      </c>
      <c r="M12" s="90">
        <v>573</v>
      </c>
      <c r="N12" s="81">
        <f t="shared" si="3"/>
        <v>37.231968810916179</v>
      </c>
      <c r="O12" s="90">
        <v>119</v>
      </c>
      <c r="P12" s="81">
        <f t="shared" si="5"/>
        <v>7.7322936972059777</v>
      </c>
      <c r="Q12" s="47">
        <v>50</v>
      </c>
      <c r="R12" s="74">
        <f>Q12*100/Tabela_3_Struktura_w_I_2026_Według_Powiatów[[#This Row],[Bezrobotni ogółem]]</f>
        <v>3.2488628979857048</v>
      </c>
      <c r="S12" s="47">
        <v>163</v>
      </c>
      <c r="T12" s="77">
        <f>S12*100/Tabela_3_Struktura_w_I_2026_Według_Powiatów[[#This Row],[Bezrobotni ogółem]]</f>
        <v>10.591293047433398</v>
      </c>
    </row>
    <row r="13" spans="1:20">
      <c r="A13" s="43" t="s">
        <v>26</v>
      </c>
      <c r="B13" s="73">
        <v>1874</v>
      </c>
      <c r="C13" s="69">
        <v>919</v>
      </c>
      <c r="D13" s="48">
        <f t="shared" si="0"/>
        <v>49.03948772678762</v>
      </c>
      <c r="E13" s="94">
        <v>56</v>
      </c>
      <c r="F13" s="48">
        <f>Tabela_3_Struktura_w_I_2026_Według_Powiatów[[#This Row],[Absolwenci]]*100/Tabela_3_Struktura_w_I_2026_Według_Powiatów[[#This Row],[Bezrobotni ogółem]]</f>
        <v>2.9882604055496267</v>
      </c>
      <c r="G13" s="73">
        <v>429</v>
      </c>
      <c r="H13" s="48">
        <f t="shared" si="1"/>
        <v>22.892209178228391</v>
      </c>
      <c r="I13" s="90">
        <v>1003</v>
      </c>
      <c r="J13" s="81">
        <f t="shared" si="2"/>
        <v>53.521878335112063</v>
      </c>
      <c r="K13" s="90">
        <v>472</v>
      </c>
      <c r="L13" s="81">
        <f t="shared" si="4"/>
        <v>25.186766275346852</v>
      </c>
      <c r="M13" s="90">
        <v>792</v>
      </c>
      <c r="N13" s="81">
        <f t="shared" si="3"/>
        <v>42.262540021344719</v>
      </c>
      <c r="O13" s="90">
        <v>139</v>
      </c>
      <c r="P13" s="81">
        <f t="shared" si="5"/>
        <v>7.4172892209178238</v>
      </c>
      <c r="Q13" s="47">
        <v>48</v>
      </c>
      <c r="R13" s="74">
        <f>Q13*100/Tabela_3_Struktura_w_I_2026_Według_Powiatów[[#This Row],[Bezrobotni ogółem]]</f>
        <v>2.5613660618996796</v>
      </c>
      <c r="S13" s="47">
        <v>248</v>
      </c>
      <c r="T13" s="77">
        <f>S13*100/Tabela_3_Struktura_w_I_2026_Według_Powiatów[[#This Row],[Bezrobotni ogółem]]</f>
        <v>13.233724653148347</v>
      </c>
    </row>
    <row r="14" spans="1:20">
      <c r="A14" s="56" t="s">
        <v>32</v>
      </c>
      <c r="B14" s="66">
        <v>11199</v>
      </c>
      <c r="C14" s="67">
        <v>6123</v>
      </c>
      <c r="D14" s="68">
        <f t="shared" si="0"/>
        <v>54.674524511117063</v>
      </c>
      <c r="E14" s="93">
        <v>504</v>
      </c>
      <c r="F14" s="68">
        <f>Tabela_3_Struktura_w_I_2026_Według_Powiatów[[#This Row],[Absolwenci]]*100/Tabela_3_Struktura_w_I_2026_Według_Powiatów[[#This Row],[Bezrobotni ogółem]]</f>
        <v>4.5004018215912138</v>
      </c>
      <c r="G14" s="66">
        <v>2783</v>
      </c>
      <c r="H14" s="68">
        <f t="shared" si="1"/>
        <v>24.850433074381641</v>
      </c>
      <c r="I14" s="66">
        <v>5181</v>
      </c>
      <c r="J14" s="68">
        <f t="shared" si="2"/>
        <v>46.263059201714441</v>
      </c>
      <c r="K14" s="66">
        <v>2810</v>
      </c>
      <c r="L14" s="68">
        <f t="shared" ref="L14:L29" si="6">K14/B14*100</f>
        <v>25.09152602910974</v>
      </c>
      <c r="M14" s="66">
        <v>3998</v>
      </c>
      <c r="N14" s="68">
        <f t="shared" si="3"/>
        <v>35.699616037146178</v>
      </c>
      <c r="O14" s="66">
        <v>857</v>
      </c>
      <c r="P14" s="68">
        <f t="shared" si="5"/>
        <v>7.6524689704437892</v>
      </c>
      <c r="Q14" s="66">
        <v>589</v>
      </c>
      <c r="R14" s="68">
        <f>Q14*100/Tabela_3_Struktura_w_I_2026_Według_Powiatów[[#This Row],[Bezrobotni ogółem]]</f>
        <v>5.2593981605500488</v>
      </c>
      <c r="S14" s="66">
        <v>1157</v>
      </c>
      <c r="T14" s="68">
        <f>S14*100/Tabela_3_Struktura_w_I_2026_Według_Powiatów[[#This Row],[Bezrobotni ogółem]]</f>
        <v>10.331279578533797</v>
      </c>
    </row>
    <row r="15" spans="1:20">
      <c r="A15" s="43" t="s">
        <v>0</v>
      </c>
      <c r="B15" s="47">
        <v>2076</v>
      </c>
      <c r="C15" s="49">
        <v>1145</v>
      </c>
      <c r="D15" s="48">
        <f t="shared" si="0"/>
        <v>55.154142581888244</v>
      </c>
      <c r="E15" s="94">
        <v>112</v>
      </c>
      <c r="F15" s="48">
        <f>Tabela_3_Struktura_w_I_2026_Według_Powiatów[[#This Row],[Absolwenci]]*100/Tabela_3_Struktura_w_I_2026_Według_Powiatów[[#This Row],[Bezrobotni ogółem]]</f>
        <v>5.3949903660886322</v>
      </c>
      <c r="G15" s="47">
        <v>545</v>
      </c>
      <c r="H15" s="48">
        <f t="shared" si="1"/>
        <v>26.252408477842003</v>
      </c>
      <c r="I15" s="90">
        <v>980</v>
      </c>
      <c r="J15" s="81">
        <f t="shared" si="2"/>
        <v>47.206165703275531</v>
      </c>
      <c r="K15" s="90">
        <v>467</v>
      </c>
      <c r="L15" s="81">
        <f t="shared" si="6"/>
        <v>22.495183044315993</v>
      </c>
      <c r="M15" s="90">
        <v>660</v>
      </c>
      <c r="N15" s="81">
        <f t="shared" si="3"/>
        <v>31.79190751445087</v>
      </c>
      <c r="O15" s="90">
        <v>159</v>
      </c>
      <c r="P15" s="81">
        <f t="shared" si="5"/>
        <v>7.6589595375722546</v>
      </c>
      <c r="Q15" s="47">
        <v>157</v>
      </c>
      <c r="R15" s="74">
        <f>Q15*100/Tabela_3_Struktura_w_I_2026_Według_Powiatów[[#This Row],[Bezrobotni ogółem]]</f>
        <v>7.5626204238921</v>
      </c>
      <c r="S15" s="47">
        <v>189</v>
      </c>
      <c r="T15" s="77">
        <f>S15*100/Tabela_3_Struktura_w_I_2026_Według_Powiatów[[#This Row],[Bezrobotni ogółem]]</f>
        <v>9.104046242774567</v>
      </c>
    </row>
    <row r="16" spans="1:20">
      <c r="A16" s="43" t="s">
        <v>15</v>
      </c>
      <c r="B16" s="47">
        <v>1554</v>
      </c>
      <c r="C16" s="49">
        <v>820</v>
      </c>
      <c r="D16" s="48">
        <f t="shared" si="0"/>
        <v>52.767052767052768</v>
      </c>
      <c r="E16" s="94">
        <v>91</v>
      </c>
      <c r="F16" s="48">
        <f>Tabela_3_Struktura_w_I_2026_Według_Powiatów[[#This Row],[Absolwenci]]*100/Tabela_3_Struktura_w_I_2026_Według_Powiatów[[#This Row],[Bezrobotni ogółem]]</f>
        <v>5.8558558558558556</v>
      </c>
      <c r="G16" s="47">
        <v>488</v>
      </c>
      <c r="H16" s="48">
        <f t="shared" si="1"/>
        <v>31.402831402831406</v>
      </c>
      <c r="I16" s="90">
        <v>812</v>
      </c>
      <c r="J16" s="81">
        <f t="shared" si="2"/>
        <v>52.252252252252248</v>
      </c>
      <c r="K16" s="90">
        <v>361</v>
      </c>
      <c r="L16" s="81">
        <f t="shared" si="6"/>
        <v>23.230373230373232</v>
      </c>
      <c r="M16" s="90">
        <v>601</v>
      </c>
      <c r="N16" s="81">
        <f t="shared" si="3"/>
        <v>38.674388674388673</v>
      </c>
      <c r="O16" s="90">
        <v>112</v>
      </c>
      <c r="P16" s="81">
        <f t="shared" si="5"/>
        <v>7.2072072072072073</v>
      </c>
      <c r="Q16" s="47">
        <v>63</v>
      </c>
      <c r="R16" s="74">
        <f>Q16*100/Tabela_3_Struktura_w_I_2026_Według_Powiatów[[#This Row],[Bezrobotni ogółem]]</f>
        <v>4.0540540540540544</v>
      </c>
      <c r="S16" s="47">
        <v>212</v>
      </c>
      <c r="T16" s="77">
        <f>S16*100/Tabela_3_Struktura_w_I_2026_Według_Powiatów[[#This Row],[Bezrobotni ogółem]]</f>
        <v>13.642213642213642</v>
      </c>
    </row>
    <row r="17" spans="1:20">
      <c r="A17" s="44" t="s">
        <v>2</v>
      </c>
      <c r="B17" s="47">
        <v>2462</v>
      </c>
      <c r="C17" s="49">
        <v>1274</v>
      </c>
      <c r="D17" s="48">
        <f t="shared" si="0"/>
        <v>51.746547522339561</v>
      </c>
      <c r="E17" s="94">
        <v>70</v>
      </c>
      <c r="F17" s="48">
        <f>Tabela_3_Struktura_w_I_2026_Według_Powiatów[[#This Row],[Absolwenci]]*100/Tabela_3_Struktura_w_I_2026_Według_Powiatów[[#This Row],[Bezrobotni ogółem]]</f>
        <v>2.8432168968318439</v>
      </c>
      <c r="G17" s="47">
        <v>501</v>
      </c>
      <c r="H17" s="48">
        <f t="shared" si="1"/>
        <v>20.349309504467914</v>
      </c>
      <c r="I17" s="90">
        <v>1070</v>
      </c>
      <c r="J17" s="81">
        <f t="shared" si="2"/>
        <v>43.460601137286758</v>
      </c>
      <c r="K17" s="90">
        <v>688</v>
      </c>
      <c r="L17" s="81">
        <f t="shared" si="6"/>
        <v>27.94476035743298</v>
      </c>
      <c r="M17" s="90">
        <v>824</v>
      </c>
      <c r="N17" s="81">
        <f t="shared" si="3"/>
        <v>33.46872461413485</v>
      </c>
      <c r="O17" s="90">
        <v>237</v>
      </c>
      <c r="P17" s="81">
        <f t="shared" si="5"/>
        <v>9.626320064987814</v>
      </c>
      <c r="Q17" s="47">
        <v>131</v>
      </c>
      <c r="R17" s="74">
        <f>Q17*100/Tabela_3_Struktura_w_I_2026_Według_Powiatów[[#This Row],[Bezrobotni ogółem]]</f>
        <v>5.3208773354995937</v>
      </c>
      <c r="S17" s="47">
        <v>277</v>
      </c>
      <c r="T17" s="77">
        <f>S17*100/Tabela_3_Struktura_w_I_2026_Według_Powiatów[[#This Row],[Bezrobotni ogółem]]</f>
        <v>11.251015434606011</v>
      </c>
    </row>
    <row r="18" spans="1:20">
      <c r="A18" s="44" t="s">
        <v>19</v>
      </c>
      <c r="B18" s="47">
        <v>1684</v>
      </c>
      <c r="C18" s="49">
        <v>853</v>
      </c>
      <c r="D18" s="48">
        <f t="shared" si="0"/>
        <v>50.653206650831351</v>
      </c>
      <c r="E18" s="94">
        <v>51</v>
      </c>
      <c r="F18" s="48">
        <f>Tabela_3_Struktura_w_I_2026_Według_Powiatów[[#This Row],[Absolwenci]]*100/Tabela_3_Struktura_w_I_2026_Według_Powiatów[[#This Row],[Bezrobotni ogółem]]</f>
        <v>3.0285035629453683</v>
      </c>
      <c r="G18" s="47">
        <v>343</v>
      </c>
      <c r="H18" s="48">
        <f t="shared" si="1"/>
        <v>20.368171021377673</v>
      </c>
      <c r="I18" s="90">
        <v>869</v>
      </c>
      <c r="J18" s="81">
        <f t="shared" si="2"/>
        <v>51.603325415676963</v>
      </c>
      <c r="K18" s="90">
        <v>465</v>
      </c>
      <c r="L18" s="81">
        <f t="shared" si="6"/>
        <v>27.612826603325413</v>
      </c>
      <c r="M18" s="90">
        <v>504</v>
      </c>
      <c r="N18" s="81">
        <f t="shared" si="3"/>
        <v>29.928741092636578</v>
      </c>
      <c r="O18" s="90">
        <v>80</v>
      </c>
      <c r="P18" s="81">
        <f t="shared" si="5"/>
        <v>4.7505938242280283</v>
      </c>
      <c r="Q18" s="47">
        <v>103</v>
      </c>
      <c r="R18" s="74">
        <f>Q18*100/Tabela_3_Struktura_w_I_2026_Według_Powiatów[[#This Row],[Bezrobotni ogółem]]</f>
        <v>6.1163895486935864</v>
      </c>
      <c r="S18" s="47">
        <v>197</v>
      </c>
      <c r="T18" s="77">
        <f>S18*100/Tabela_3_Struktura_w_I_2026_Według_Powiatów[[#This Row],[Bezrobotni ogółem]]</f>
        <v>11.69833729216152</v>
      </c>
    </row>
    <row r="19" spans="1:20">
      <c r="A19" s="43" t="s">
        <v>3</v>
      </c>
      <c r="B19" s="47">
        <v>1776</v>
      </c>
      <c r="C19" s="49">
        <v>1046</v>
      </c>
      <c r="D19" s="48">
        <f t="shared" si="0"/>
        <v>58.896396396396398</v>
      </c>
      <c r="E19" s="94">
        <v>91</v>
      </c>
      <c r="F19" s="48">
        <f>Tabela_3_Struktura_w_I_2026_Według_Powiatów[[#This Row],[Absolwenci]]*100/Tabela_3_Struktura_w_I_2026_Według_Powiatów[[#This Row],[Bezrobotni ogółem]]</f>
        <v>5.1238738738738743</v>
      </c>
      <c r="G19" s="47">
        <v>456</v>
      </c>
      <c r="H19" s="48">
        <f t="shared" si="1"/>
        <v>25.675675675675674</v>
      </c>
      <c r="I19" s="90">
        <v>668</v>
      </c>
      <c r="J19" s="81">
        <f t="shared" si="2"/>
        <v>37.612612612612608</v>
      </c>
      <c r="K19" s="90">
        <v>412</v>
      </c>
      <c r="L19" s="81">
        <f t="shared" si="6"/>
        <v>23.198198198198199</v>
      </c>
      <c r="M19" s="90">
        <v>657</v>
      </c>
      <c r="N19" s="81">
        <f t="shared" si="3"/>
        <v>36.993243243243242</v>
      </c>
      <c r="O19" s="90">
        <v>163</v>
      </c>
      <c r="P19" s="81">
        <f t="shared" si="5"/>
        <v>9.1779279279279287</v>
      </c>
      <c r="Q19" s="47">
        <v>77</v>
      </c>
      <c r="R19" s="74">
        <f>Q19*100/Tabela_3_Struktura_w_I_2026_Według_Powiatów[[#This Row],[Bezrobotni ogółem]]</f>
        <v>4.3355855855855854</v>
      </c>
      <c r="S19" s="47">
        <v>141</v>
      </c>
      <c r="T19" s="77">
        <f>S19*100/Tabela_3_Struktura_w_I_2026_Według_Powiatów[[#This Row],[Bezrobotni ogółem]]</f>
        <v>7.9391891891891895</v>
      </c>
    </row>
    <row r="20" spans="1:20">
      <c r="A20" s="43" t="s">
        <v>6</v>
      </c>
      <c r="B20" s="47">
        <v>1647</v>
      </c>
      <c r="C20" s="49">
        <v>985</v>
      </c>
      <c r="D20" s="48">
        <f t="shared" si="0"/>
        <v>59.805707346690951</v>
      </c>
      <c r="E20" s="94">
        <v>89</v>
      </c>
      <c r="F20" s="48">
        <f>Tabela_3_Struktura_w_I_2026_Według_Powiatów[[#This Row],[Absolwenci]]*100/Tabela_3_Struktura_w_I_2026_Według_Powiatów[[#This Row],[Bezrobotni ogółem]]</f>
        <v>5.403764420157863</v>
      </c>
      <c r="G20" s="47">
        <v>450</v>
      </c>
      <c r="H20" s="48">
        <f t="shared" si="1"/>
        <v>27.322404371584703</v>
      </c>
      <c r="I20" s="90">
        <v>782</v>
      </c>
      <c r="J20" s="81">
        <f t="shared" si="2"/>
        <v>47.480267152398298</v>
      </c>
      <c r="K20" s="90">
        <v>417</v>
      </c>
      <c r="L20" s="81">
        <f t="shared" si="6"/>
        <v>25.318761384335154</v>
      </c>
      <c r="M20" s="90">
        <v>752</v>
      </c>
      <c r="N20" s="81">
        <f t="shared" si="3"/>
        <v>45.658773527625982</v>
      </c>
      <c r="O20" s="90">
        <v>106</v>
      </c>
      <c r="P20" s="81">
        <f t="shared" si="5"/>
        <v>6.4359441408621736</v>
      </c>
      <c r="Q20" s="47">
        <v>58</v>
      </c>
      <c r="R20" s="74">
        <f>Q20*100/Tabela_3_Struktura_w_I_2026_Według_Powiatów[[#This Row],[Bezrobotni ogółem]]</f>
        <v>3.5215543412264725</v>
      </c>
      <c r="S20" s="47">
        <v>141</v>
      </c>
      <c r="T20" s="77">
        <f>S20*100/Tabela_3_Struktura_w_I_2026_Według_Powiatów[[#This Row],[Bezrobotni ogółem]]</f>
        <v>8.5610200364298716</v>
      </c>
    </row>
    <row r="21" spans="1:20">
      <c r="A21" s="56" t="s">
        <v>33</v>
      </c>
      <c r="B21" s="66">
        <v>18944</v>
      </c>
      <c r="C21" s="67">
        <v>9051</v>
      </c>
      <c r="D21" s="68">
        <f t="shared" si="0"/>
        <v>47.777660472972968</v>
      </c>
      <c r="E21" s="93">
        <v>605</v>
      </c>
      <c r="F21" s="68">
        <f>Tabela_3_Struktura_w_I_2026_Według_Powiatów[[#This Row],[Absolwenci]]*100/Tabela_3_Struktura_w_I_2026_Według_Powiatów[[#This Row],[Bezrobotni ogółem]]</f>
        <v>3.193623310810811</v>
      </c>
      <c r="G21" s="66">
        <v>3889</v>
      </c>
      <c r="H21" s="68">
        <f t="shared" si="1"/>
        <v>20.528927364864867</v>
      </c>
      <c r="I21" s="66">
        <v>8790</v>
      </c>
      <c r="J21" s="68">
        <f t="shared" si="2"/>
        <v>46.39991554054054</v>
      </c>
      <c r="K21" s="66">
        <v>5431</v>
      </c>
      <c r="L21" s="68">
        <f t="shared" si="6"/>
        <v>28.66870777027027</v>
      </c>
      <c r="M21" s="66">
        <v>7494</v>
      </c>
      <c r="N21" s="68">
        <f t="shared" si="3"/>
        <v>39.558699324324323</v>
      </c>
      <c r="O21" s="66">
        <v>1291</v>
      </c>
      <c r="P21" s="68">
        <f t="shared" si="5"/>
        <v>6.814822635135136</v>
      </c>
      <c r="Q21" s="66">
        <v>611</v>
      </c>
      <c r="R21" s="68">
        <f>Q21*100/Tabela_3_Struktura_w_I_2026_Według_Powiatów[[#This Row],[Bezrobotni ogółem]]</f>
        <v>3.2252956081081079</v>
      </c>
      <c r="S21" s="66">
        <v>1934</v>
      </c>
      <c r="T21" s="68">
        <f>S21*100/Tabela_3_Struktura_w_I_2026_Według_Powiatów[[#This Row],[Bezrobotni ogółem]]</f>
        <v>10.209037162162161</v>
      </c>
    </row>
    <row r="22" spans="1:20">
      <c r="A22" s="43" t="s">
        <v>14</v>
      </c>
      <c r="B22" s="47">
        <v>2312</v>
      </c>
      <c r="C22" s="49">
        <v>1108</v>
      </c>
      <c r="D22" s="48">
        <f t="shared" si="0"/>
        <v>47.923875432525953</v>
      </c>
      <c r="E22" s="94">
        <v>76</v>
      </c>
      <c r="F22" s="48">
        <f>Tabela_3_Struktura_w_I_2026_Według_Powiatów[[#This Row],[Absolwenci]]*100/Tabela_3_Struktura_w_I_2026_Według_Powiatów[[#This Row],[Bezrobotni ogółem]]</f>
        <v>3.2871972318339102</v>
      </c>
      <c r="G22" s="47">
        <v>436</v>
      </c>
      <c r="H22" s="48">
        <f t="shared" si="1"/>
        <v>18.858131487889274</v>
      </c>
      <c r="I22" s="90">
        <v>851</v>
      </c>
      <c r="J22" s="81">
        <f t="shared" si="2"/>
        <v>36.807958477508649</v>
      </c>
      <c r="K22" s="90">
        <v>698</v>
      </c>
      <c r="L22" s="81">
        <f t="shared" si="6"/>
        <v>30.190311418685123</v>
      </c>
      <c r="M22" s="90">
        <v>682</v>
      </c>
      <c r="N22" s="81">
        <f t="shared" si="3"/>
        <v>29.498269896193776</v>
      </c>
      <c r="O22" s="90">
        <v>205</v>
      </c>
      <c r="P22" s="81">
        <f t="shared" si="5"/>
        <v>8.8667820069204151</v>
      </c>
      <c r="Q22" s="47">
        <v>87</v>
      </c>
      <c r="R22" s="74">
        <f>Q22*100/Tabela_3_Struktura_w_I_2026_Według_Powiatów[[#This Row],[Bezrobotni ogółem]]</f>
        <v>3.7629757785467128</v>
      </c>
      <c r="S22" s="47">
        <v>215</v>
      </c>
      <c r="T22" s="77">
        <f>S22*100/Tabela_3_Struktura_w_I_2026_Według_Powiatów[[#This Row],[Bezrobotni ogółem]]</f>
        <v>9.2993079584775078</v>
      </c>
    </row>
    <row r="23" spans="1:20">
      <c r="A23" s="43" t="s">
        <v>18</v>
      </c>
      <c r="B23" s="47">
        <v>6271</v>
      </c>
      <c r="C23" s="49">
        <v>2929</v>
      </c>
      <c r="D23" s="48">
        <f t="shared" si="0"/>
        <v>46.70706426407272</v>
      </c>
      <c r="E23" s="94">
        <v>175</v>
      </c>
      <c r="F23" s="48">
        <f>Tabela_3_Struktura_w_I_2026_Według_Powiatów[[#This Row],[Absolwenci]]*100/Tabela_3_Struktura_w_I_2026_Według_Powiatów[[#This Row],[Bezrobotni ogółem]]</f>
        <v>2.7906235050231225</v>
      </c>
      <c r="G23" s="47">
        <v>1293</v>
      </c>
      <c r="H23" s="48">
        <f t="shared" si="1"/>
        <v>20.618721097113699</v>
      </c>
      <c r="I23" s="90">
        <v>3481</v>
      </c>
      <c r="J23" s="81">
        <f t="shared" si="2"/>
        <v>55.50948811991708</v>
      </c>
      <c r="K23" s="90">
        <v>1744</v>
      </c>
      <c r="L23" s="81">
        <f t="shared" si="6"/>
        <v>27.810556530058999</v>
      </c>
      <c r="M23" s="90">
        <v>2723</v>
      </c>
      <c r="N23" s="81">
        <f t="shared" si="3"/>
        <v>43.422101738159782</v>
      </c>
      <c r="O23" s="90">
        <v>353</v>
      </c>
      <c r="P23" s="81">
        <f t="shared" si="5"/>
        <v>5.6290862701323547</v>
      </c>
      <c r="Q23" s="47">
        <v>143</v>
      </c>
      <c r="R23" s="74">
        <f>Q23*100/Tabela_3_Struktura_w_I_2026_Według_Powiatów[[#This Row],[Bezrobotni ogółem]]</f>
        <v>2.2803380641046087</v>
      </c>
      <c r="S23" s="47">
        <v>588</v>
      </c>
      <c r="T23" s="77">
        <f>S23*100/Tabela_3_Struktura_w_I_2026_Według_Powiatów[[#This Row],[Bezrobotni ogółem]]</f>
        <v>9.3764949768776908</v>
      </c>
    </row>
    <row r="24" spans="1:20">
      <c r="A24" s="43" t="s">
        <v>24</v>
      </c>
      <c r="B24" s="47">
        <v>4361</v>
      </c>
      <c r="C24" s="49">
        <v>2128</v>
      </c>
      <c r="D24" s="48">
        <f t="shared" si="0"/>
        <v>48.796147672552166</v>
      </c>
      <c r="E24" s="94">
        <v>171</v>
      </c>
      <c r="F24" s="48">
        <f>Tabela_3_Struktura_w_I_2026_Według_Powiatów[[#This Row],[Absolwenci]]*100/Tabela_3_Struktura_w_I_2026_Według_Powiatów[[#This Row],[Bezrobotni ogółem]]</f>
        <v>3.9211190094015134</v>
      </c>
      <c r="G24" s="47">
        <v>943</v>
      </c>
      <c r="H24" s="48">
        <f t="shared" si="1"/>
        <v>21.623480853015366</v>
      </c>
      <c r="I24" s="90">
        <v>1835</v>
      </c>
      <c r="J24" s="81">
        <f t="shared" si="2"/>
        <v>42.077505159367121</v>
      </c>
      <c r="K24" s="90">
        <v>1304</v>
      </c>
      <c r="L24" s="81">
        <f t="shared" si="6"/>
        <v>29.901398761751892</v>
      </c>
      <c r="M24" s="90">
        <v>1830</v>
      </c>
      <c r="N24" s="81">
        <f t="shared" si="3"/>
        <v>41.962852556753042</v>
      </c>
      <c r="O24" s="90">
        <v>249</v>
      </c>
      <c r="P24" s="81">
        <f t="shared" si="5"/>
        <v>5.7096996101811506</v>
      </c>
      <c r="Q24" s="47">
        <v>181</v>
      </c>
      <c r="R24" s="74">
        <f>Q24*100/Tabela_3_Struktura_w_I_2026_Według_Powiatów[[#This Row],[Bezrobotni ogółem]]</f>
        <v>4.1504242146296724</v>
      </c>
      <c r="S24" s="47">
        <v>417</v>
      </c>
      <c r="T24" s="77">
        <f>S24*100/Tabela_3_Struktura_w_I_2026_Według_Powiatów[[#This Row],[Bezrobotni ogółem]]</f>
        <v>9.5620270580142162</v>
      </c>
    </row>
    <row r="25" spans="1:20">
      <c r="A25" s="44" t="s">
        <v>59</v>
      </c>
      <c r="B25" s="47">
        <v>1348</v>
      </c>
      <c r="C25" s="49">
        <v>672</v>
      </c>
      <c r="D25" s="48">
        <f t="shared" si="0"/>
        <v>49.851632047477743</v>
      </c>
      <c r="E25" s="94">
        <v>29</v>
      </c>
      <c r="F25" s="48">
        <f>Tabela_3_Struktura_w_I_2026_Według_Powiatów[[#This Row],[Absolwenci]]*100/Tabela_3_Struktura_w_I_2026_Według_Powiatów[[#This Row],[Bezrobotni ogółem]]</f>
        <v>2.1513353115727001</v>
      </c>
      <c r="G25" s="47">
        <v>254</v>
      </c>
      <c r="H25" s="48">
        <f t="shared" si="1"/>
        <v>18.84272997032641</v>
      </c>
      <c r="I25" s="90">
        <v>644</v>
      </c>
      <c r="J25" s="81">
        <f t="shared" si="2"/>
        <v>47.774480712166174</v>
      </c>
      <c r="K25" s="90">
        <v>378</v>
      </c>
      <c r="L25" s="81">
        <f t="shared" si="6"/>
        <v>28.041543026706233</v>
      </c>
      <c r="M25" s="90">
        <v>534</v>
      </c>
      <c r="N25" s="81">
        <f t="shared" si="3"/>
        <v>39.614243323442139</v>
      </c>
      <c r="O25" s="90">
        <v>111</v>
      </c>
      <c r="P25" s="81">
        <f t="shared" si="5"/>
        <v>8.2344213649851632</v>
      </c>
      <c r="Q25" s="47">
        <v>46</v>
      </c>
      <c r="R25" s="74">
        <f>Q25*100/Tabela_3_Struktura_w_I_2026_Według_Powiatów[[#This Row],[Bezrobotni ogółem]]</f>
        <v>3.4124629080118694</v>
      </c>
      <c r="S25" s="47">
        <v>180</v>
      </c>
      <c r="T25" s="77">
        <f>S25*100/Tabela_3_Struktura_w_I_2026_Według_Powiatów[[#This Row],[Bezrobotni ogółem]]</f>
        <v>13.353115727002967</v>
      </c>
    </row>
    <row r="26" spans="1:20">
      <c r="A26" s="44" t="s">
        <v>60</v>
      </c>
      <c r="B26" s="73">
        <v>2318</v>
      </c>
      <c r="C26" s="69">
        <v>1169</v>
      </c>
      <c r="D26" s="48">
        <f t="shared" si="0"/>
        <v>50.431406384814494</v>
      </c>
      <c r="E26" s="94">
        <v>68</v>
      </c>
      <c r="F26" s="48">
        <f>Tabela_3_Struktura_w_I_2026_Według_Powiatów[[#This Row],[Absolwenci]]*100/Tabela_3_Struktura_w_I_2026_Według_Powiatów[[#This Row],[Bezrobotni ogółem]]</f>
        <v>2.9335634167385676</v>
      </c>
      <c r="G26" s="73">
        <v>421</v>
      </c>
      <c r="H26" s="48">
        <f t="shared" si="1"/>
        <v>18.162208800690248</v>
      </c>
      <c r="I26" s="90">
        <v>848</v>
      </c>
      <c r="J26" s="81">
        <f t="shared" si="2"/>
        <v>36.583261432269197</v>
      </c>
      <c r="K26" s="90">
        <v>642</v>
      </c>
      <c r="L26" s="81">
        <f t="shared" si="6"/>
        <v>27.696289905090595</v>
      </c>
      <c r="M26" s="90">
        <v>896</v>
      </c>
      <c r="N26" s="81">
        <f t="shared" si="3"/>
        <v>38.654012079378774</v>
      </c>
      <c r="O26" s="90">
        <v>243</v>
      </c>
      <c r="P26" s="81">
        <f t="shared" si="5"/>
        <v>10.483175150992235</v>
      </c>
      <c r="Q26" s="47">
        <v>68</v>
      </c>
      <c r="R26" s="74">
        <f>Q26*100/Tabela_3_Struktura_w_I_2026_Według_Powiatów[[#This Row],[Bezrobotni ogółem]]</f>
        <v>2.9335634167385676</v>
      </c>
      <c r="S26" s="47">
        <v>286</v>
      </c>
      <c r="T26" s="77">
        <f>S26*100/Tabela_3_Struktura_w_I_2026_Według_Powiatów[[#This Row],[Bezrobotni ogółem]]</f>
        <v>12.338222605694565</v>
      </c>
    </row>
    <row r="27" spans="1:20">
      <c r="A27" s="43" t="s">
        <v>25</v>
      </c>
      <c r="B27" s="73">
        <v>2334</v>
      </c>
      <c r="C27" s="69">
        <v>1045</v>
      </c>
      <c r="D27" s="48">
        <f t="shared" si="0"/>
        <v>44.772922022279346</v>
      </c>
      <c r="E27" s="94">
        <v>86</v>
      </c>
      <c r="F27" s="48">
        <f>Tabela_3_Struktura_w_I_2026_Według_Powiatów[[#This Row],[Absolwenci]]*100/Tabela_3_Struktura_w_I_2026_Według_Powiatów[[#This Row],[Bezrobotni ogółem]]</f>
        <v>3.684661525278492</v>
      </c>
      <c r="G27" s="73">
        <v>542</v>
      </c>
      <c r="H27" s="48">
        <f t="shared" si="1"/>
        <v>23.221936589545844</v>
      </c>
      <c r="I27" s="90">
        <v>1131</v>
      </c>
      <c r="J27" s="81">
        <f t="shared" si="2"/>
        <v>48.457583547557839</v>
      </c>
      <c r="K27" s="90">
        <v>665</v>
      </c>
      <c r="L27" s="81">
        <f t="shared" si="6"/>
        <v>28.491859468723224</v>
      </c>
      <c r="M27" s="90">
        <v>829</v>
      </c>
      <c r="N27" s="81">
        <f t="shared" si="3"/>
        <v>35.518423307626392</v>
      </c>
      <c r="O27" s="90">
        <v>130</v>
      </c>
      <c r="P27" s="81">
        <f t="shared" si="5"/>
        <v>5.5698371893744643</v>
      </c>
      <c r="Q27" s="47">
        <v>86</v>
      </c>
      <c r="R27" s="74">
        <f>Q27*100/Tabela_3_Struktura_w_I_2026_Według_Powiatów[[#This Row],[Bezrobotni ogółem]]</f>
        <v>3.684661525278492</v>
      </c>
      <c r="S27" s="47">
        <v>248</v>
      </c>
      <c r="T27" s="77">
        <f>S27*100/Tabela_3_Struktura_w_I_2026_Według_Powiatów[[#This Row],[Bezrobotni ogółem]]</f>
        <v>10.62553556126821</v>
      </c>
    </row>
    <row r="28" spans="1:20">
      <c r="A28" s="56" t="s">
        <v>29</v>
      </c>
      <c r="B28" s="66">
        <v>14306</v>
      </c>
      <c r="C28" s="67">
        <v>7065</v>
      </c>
      <c r="D28" s="68">
        <f t="shared" si="0"/>
        <v>49.384873479658886</v>
      </c>
      <c r="E28" s="93">
        <v>599</v>
      </c>
      <c r="F28" s="68">
        <f>Tabela_3_Struktura_w_I_2026_Według_Powiatów[[#This Row],[Absolwenci]]*100/Tabela_3_Struktura_w_I_2026_Według_Powiatów[[#This Row],[Bezrobotni ogółem]]</f>
        <v>4.1870543827764575</v>
      </c>
      <c r="G28" s="66">
        <v>3256</v>
      </c>
      <c r="H28" s="68">
        <f t="shared" si="1"/>
        <v>22.759681252621277</v>
      </c>
      <c r="I28" s="66">
        <v>6544</v>
      </c>
      <c r="J28" s="68">
        <f t="shared" si="2"/>
        <v>45.74304487627569</v>
      </c>
      <c r="K28" s="66">
        <v>4005</v>
      </c>
      <c r="L28" s="68">
        <f t="shared" si="6"/>
        <v>27.995246749615543</v>
      </c>
      <c r="M28" s="66">
        <v>4144</v>
      </c>
      <c r="N28" s="68">
        <f t="shared" si="3"/>
        <v>28.966867048790718</v>
      </c>
      <c r="O28" s="66">
        <v>943</v>
      </c>
      <c r="P28" s="68">
        <f t="shared" si="5"/>
        <v>6.5916398713826361</v>
      </c>
      <c r="Q28" s="66">
        <v>616</v>
      </c>
      <c r="R28" s="68">
        <f>Q28*100/Tabela_3_Struktura_w_I_2026_Według_Powiatów[[#This Row],[Bezrobotni ogółem]]</f>
        <v>4.3058856423878096</v>
      </c>
      <c r="S28" s="66">
        <v>991</v>
      </c>
      <c r="T28" s="68">
        <f>S28*100/Tabela_3_Struktura_w_I_2026_Według_Powiatów[[#This Row],[Bezrobotni ogółem]]</f>
        <v>6.927163427932336</v>
      </c>
    </row>
    <row r="29" spans="1:20">
      <c r="A29" s="92" t="s">
        <v>4</v>
      </c>
      <c r="B29" s="90">
        <v>949</v>
      </c>
      <c r="C29" s="80">
        <v>501</v>
      </c>
      <c r="D29" s="81">
        <f t="shared" si="0"/>
        <v>52.79241306638567</v>
      </c>
      <c r="E29" s="95">
        <v>52</v>
      </c>
      <c r="F29" s="81">
        <f>Tabela_3_Struktura_w_I_2026_Według_Powiatów[[#This Row],[Absolwenci]]*100/Tabela_3_Struktura_w_I_2026_Według_Powiatów[[#This Row],[Bezrobotni ogółem]]</f>
        <v>5.4794520547945202</v>
      </c>
      <c r="G29" s="90">
        <v>254</v>
      </c>
      <c r="H29" s="81">
        <f t="shared" si="1"/>
        <v>26.765015806111698</v>
      </c>
      <c r="I29" s="90">
        <v>428</v>
      </c>
      <c r="J29" s="81">
        <f t="shared" si="2"/>
        <v>45.100105374077977</v>
      </c>
      <c r="K29" s="90">
        <v>262</v>
      </c>
      <c r="L29" s="81">
        <f t="shared" si="6"/>
        <v>27.60800842992624</v>
      </c>
      <c r="M29" s="90">
        <v>230</v>
      </c>
      <c r="N29" s="81">
        <f t="shared" si="3"/>
        <v>24.236037934668072</v>
      </c>
      <c r="O29" s="90">
        <v>82</v>
      </c>
      <c r="P29" s="81">
        <f t="shared" si="5"/>
        <v>8.6406743940990509</v>
      </c>
      <c r="Q29" s="47">
        <v>57</v>
      </c>
      <c r="R29" s="74">
        <f>Q29*100/Tabela_3_Struktura_w_I_2026_Według_Powiatów[[#This Row],[Bezrobotni ogółem]]</f>
        <v>6.0063224446786094</v>
      </c>
      <c r="S29" s="47">
        <v>66</v>
      </c>
      <c r="T29" s="77">
        <f>S29*100/Tabela_3_Struktura_w_I_2026_Według_Powiatów[[#This Row],[Bezrobotni ogółem]]</f>
        <v>6.9546891464699687</v>
      </c>
    </row>
    <row r="30" spans="1:20">
      <c r="A30" s="92" t="s">
        <v>22</v>
      </c>
      <c r="B30" s="90">
        <v>2823</v>
      </c>
      <c r="C30" s="80">
        <v>1379</v>
      </c>
      <c r="D30" s="81">
        <f t="shared" si="0"/>
        <v>48.848742472546938</v>
      </c>
      <c r="E30" s="95">
        <v>121</v>
      </c>
      <c r="F30" s="81">
        <f>Tabela_3_Struktura_w_I_2026_Według_Powiatów[[#This Row],[Absolwenci]]*100/Tabela_3_Struktura_w_I_2026_Według_Powiatów[[#This Row],[Bezrobotni ogółem]]</f>
        <v>4.2862203329791004</v>
      </c>
      <c r="G30" s="90">
        <v>643</v>
      </c>
      <c r="H30" s="81">
        <f t="shared" si="1"/>
        <v>22.77718738930216</v>
      </c>
      <c r="I30" s="90">
        <v>1277</v>
      </c>
      <c r="J30" s="81">
        <f t="shared" si="2"/>
        <v>45.235565001771164</v>
      </c>
      <c r="K30" s="90">
        <v>784</v>
      </c>
      <c r="L30" s="81">
        <f t="shared" ref="L30:L36" si="7">K30/B30*100</f>
        <v>27.77187389302161</v>
      </c>
      <c r="M30" s="90">
        <v>767</v>
      </c>
      <c r="N30" s="81">
        <f t="shared" si="3"/>
        <v>27.169677647892314</v>
      </c>
      <c r="O30" s="90">
        <v>250</v>
      </c>
      <c r="P30" s="81">
        <f t="shared" si="5"/>
        <v>8.8558271342543389</v>
      </c>
      <c r="Q30" s="47">
        <v>188</v>
      </c>
      <c r="R30" s="74">
        <f>Q30*100/Tabela_3_Struktura_w_I_2026_Według_Powiatów[[#This Row],[Bezrobotni ogółem]]</f>
        <v>6.6595820049592636</v>
      </c>
      <c r="S30" s="47">
        <v>216</v>
      </c>
      <c r="T30" s="77">
        <f>S30*100/Tabela_3_Struktura_w_I_2026_Według_Powiatów[[#This Row],[Bezrobotni ogółem]]</f>
        <v>7.6514346439957492</v>
      </c>
    </row>
    <row r="31" spans="1:20">
      <c r="A31" s="92" t="s">
        <v>5</v>
      </c>
      <c r="B31" s="90">
        <v>1956</v>
      </c>
      <c r="C31" s="80">
        <v>908</v>
      </c>
      <c r="D31" s="81">
        <f t="shared" si="0"/>
        <v>46.421267893660534</v>
      </c>
      <c r="E31" s="95">
        <v>86</v>
      </c>
      <c r="F31" s="81">
        <f>Tabela_3_Struktura_w_I_2026_Według_Powiatów[[#This Row],[Absolwenci]]*100/Tabela_3_Struktura_w_I_2026_Według_Powiatów[[#This Row],[Bezrobotni ogółem]]</f>
        <v>4.3967280163599183</v>
      </c>
      <c r="G31" s="90">
        <v>426</v>
      </c>
      <c r="H31" s="81">
        <f t="shared" si="1"/>
        <v>21.779141104294478</v>
      </c>
      <c r="I31" s="90">
        <v>844</v>
      </c>
      <c r="J31" s="81">
        <f t="shared" si="2"/>
        <v>43.149284253578735</v>
      </c>
      <c r="K31" s="90">
        <v>549</v>
      </c>
      <c r="L31" s="81">
        <f t="shared" si="7"/>
        <v>28.067484662576685</v>
      </c>
      <c r="M31" s="90">
        <v>554</v>
      </c>
      <c r="N31" s="81">
        <f t="shared" si="3"/>
        <v>28.323108384458077</v>
      </c>
      <c r="O31" s="90">
        <v>133</v>
      </c>
      <c r="P31" s="81">
        <f t="shared" si="5"/>
        <v>6.7995910020449895</v>
      </c>
      <c r="Q31" s="47">
        <v>57</v>
      </c>
      <c r="R31" s="74">
        <f>Q31*100/Tabela_3_Struktura_w_I_2026_Według_Powiatów[[#This Row],[Bezrobotni ogółem]]</f>
        <v>2.9141104294478528</v>
      </c>
      <c r="S31" s="47">
        <v>138</v>
      </c>
      <c r="T31" s="77">
        <f>S31*100/Tabela_3_Struktura_w_I_2026_Według_Powiatów[[#This Row],[Bezrobotni ogółem]]</f>
        <v>7.0552147239263805</v>
      </c>
    </row>
    <row r="32" spans="1:20">
      <c r="A32" s="92" t="s">
        <v>23</v>
      </c>
      <c r="B32" s="90">
        <v>1622</v>
      </c>
      <c r="C32" s="80">
        <v>815</v>
      </c>
      <c r="D32" s="81">
        <f t="shared" si="0"/>
        <v>50.246609124537613</v>
      </c>
      <c r="E32" s="95">
        <v>68</v>
      </c>
      <c r="F32" s="81">
        <f>Tabela_3_Struktura_w_I_2026_Według_Powiatów[[#This Row],[Absolwenci]]*100/Tabela_3_Struktura_w_I_2026_Według_Powiatów[[#This Row],[Bezrobotni ogółem]]</f>
        <v>4.1923551171393338</v>
      </c>
      <c r="G32" s="90">
        <v>376</v>
      </c>
      <c r="H32" s="81">
        <f t="shared" si="1"/>
        <v>23.181257706535142</v>
      </c>
      <c r="I32" s="90">
        <v>866</v>
      </c>
      <c r="J32" s="81">
        <f t="shared" si="2"/>
        <v>53.39087546239211</v>
      </c>
      <c r="K32" s="90">
        <v>474</v>
      </c>
      <c r="L32" s="81">
        <f t="shared" si="7"/>
        <v>29.223181257706539</v>
      </c>
      <c r="M32" s="90">
        <v>411</v>
      </c>
      <c r="N32" s="81">
        <f t="shared" si="3"/>
        <v>25.33908754623921</v>
      </c>
      <c r="O32" s="90">
        <v>72</v>
      </c>
      <c r="P32" s="81">
        <f t="shared" si="5"/>
        <v>4.4389642416769419</v>
      </c>
      <c r="Q32" s="47">
        <v>57</v>
      </c>
      <c r="R32" s="74">
        <f>Q32*100/Tabela_3_Struktura_w_I_2026_Według_Powiatów[[#This Row],[Bezrobotni ogółem]]</f>
        <v>3.5141800246609125</v>
      </c>
      <c r="S32" s="47">
        <v>101</v>
      </c>
      <c r="T32" s="77">
        <f>S32*100/Tabela_3_Struktura_w_I_2026_Według_Powiatów[[#This Row],[Bezrobotni ogółem]]</f>
        <v>6.2268803945745992</v>
      </c>
    </row>
    <row r="33" spans="1:20">
      <c r="A33" s="92" t="s">
        <v>7</v>
      </c>
      <c r="B33" s="90">
        <v>1374</v>
      </c>
      <c r="C33" s="80">
        <v>637</v>
      </c>
      <c r="D33" s="81">
        <f t="shared" si="0"/>
        <v>46.360989810771471</v>
      </c>
      <c r="E33" s="95">
        <v>50</v>
      </c>
      <c r="F33" s="81">
        <f>Tabela_3_Struktura_w_I_2026_Według_Powiatów[[#This Row],[Absolwenci]]*100/Tabela_3_Struktura_w_I_2026_Według_Powiatów[[#This Row],[Bezrobotni ogółem]]</f>
        <v>3.63901018922853</v>
      </c>
      <c r="G33" s="90">
        <v>308</v>
      </c>
      <c r="H33" s="81">
        <f t="shared" si="1"/>
        <v>22.416302765647742</v>
      </c>
      <c r="I33" s="90">
        <v>622</v>
      </c>
      <c r="J33" s="81">
        <f t="shared" si="2"/>
        <v>45.269286754002913</v>
      </c>
      <c r="K33" s="90">
        <v>409</v>
      </c>
      <c r="L33" s="81">
        <f t="shared" si="7"/>
        <v>29.767103347889375</v>
      </c>
      <c r="M33" s="90">
        <v>437</v>
      </c>
      <c r="N33" s="81">
        <f t="shared" si="3"/>
        <v>31.804949053857349</v>
      </c>
      <c r="O33" s="90">
        <v>123</v>
      </c>
      <c r="P33" s="81">
        <f t="shared" si="5"/>
        <v>8.9519650655021827</v>
      </c>
      <c r="Q33" s="47">
        <v>67</v>
      </c>
      <c r="R33" s="74">
        <f>Q33*100/Tabela_3_Struktura_w_I_2026_Według_Powiatów[[#This Row],[Bezrobotni ogółem]]</f>
        <v>4.8762736535662299</v>
      </c>
      <c r="S33" s="47">
        <v>87</v>
      </c>
      <c r="T33" s="77">
        <f>S33*100/Tabela_3_Struktura_w_I_2026_Według_Powiatów[[#This Row],[Bezrobotni ogółem]]</f>
        <v>6.3318777292576423</v>
      </c>
    </row>
    <row r="34" spans="1:20">
      <c r="A34" s="92" t="s">
        <v>8</v>
      </c>
      <c r="B34" s="90">
        <v>1849</v>
      </c>
      <c r="C34" s="82">
        <v>974</v>
      </c>
      <c r="D34" s="81">
        <f t="shared" si="0"/>
        <v>52.677122769064354</v>
      </c>
      <c r="E34" s="95">
        <v>98</v>
      </c>
      <c r="F34" s="81">
        <f>Tabela_3_Struktura_w_I_2026_Według_Powiatów[[#This Row],[Absolwenci]]*100/Tabela_3_Struktura_w_I_2026_Według_Powiatów[[#This Row],[Bezrobotni ogółem]]</f>
        <v>5.3001622498647913</v>
      </c>
      <c r="G34" s="98">
        <v>450</v>
      </c>
      <c r="H34" s="81">
        <f t="shared" si="1"/>
        <v>24.337479718766904</v>
      </c>
      <c r="I34" s="90">
        <v>813</v>
      </c>
      <c r="J34" s="81">
        <f t="shared" si="2"/>
        <v>43.9697133585722</v>
      </c>
      <c r="K34" s="90">
        <v>512</v>
      </c>
      <c r="L34" s="81">
        <f t="shared" si="7"/>
        <v>27.690643591130343</v>
      </c>
      <c r="M34" s="90">
        <v>583</v>
      </c>
      <c r="N34" s="81">
        <f t="shared" si="3"/>
        <v>31.530557057869117</v>
      </c>
      <c r="O34" s="90">
        <v>119</v>
      </c>
      <c r="P34" s="81">
        <f t="shared" si="5"/>
        <v>6.4359113034072477</v>
      </c>
      <c r="Q34" s="47">
        <v>68</v>
      </c>
      <c r="R34" s="74">
        <f>Q34*100/Tabela_3_Struktura_w_I_2026_Według_Powiatów[[#This Row],[Bezrobotni ogółem]]</f>
        <v>3.6776636019469984</v>
      </c>
      <c r="S34" s="47">
        <v>151</v>
      </c>
      <c r="T34" s="77">
        <f>S34*100/Tabela_3_Struktura_w_I_2026_Według_Powiatów[[#This Row],[Bezrobotni ogółem]]</f>
        <v>8.166576527852893</v>
      </c>
    </row>
    <row r="35" spans="1:20" ht="13.95" customHeight="1">
      <c r="A35" s="92" t="s">
        <v>9</v>
      </c>
      <c r="B35" s="90">
        <v>1827</v>
      </c>
      <c r="C35" s="82">
        <v>886</v>
      </c>
      <c r="D35" s="81">
        <f t="shared" si="0"/>
        <v>48.494800218938153</v>
      </c>
      <c r="E35" s="95">
        <v>58</v>
      </c>
      <c r="F35" s="81">
        <f>Tabela_3_Struktura_w_I_2026_Według_Powiatów[[#This Row],[Absolwenci]]*100/Tabela_3_Struktura_w_I_2026_Według_Powiatów[[#This Row],[Bezrobotni ogółem]]</f>
        <v>3.1746031746031744</v>
      </c>
      <c r="G35" s="90">
        <v>424</v>
      </c>
      <c r="H35" s="81">
        <f t="shared" si="1"/>
        <v>23.207443897099068</v>
      </c>
      <c r="I35" s="90">
        <v>1078</v>
      </c>
      <c r="J35" s="81">
        <f t="shared" si="2"/>
        <v>59.003831417624518</v>
      </c>
      <c r="K35" s="90">
        <v>478</v>
      </c>
      <c r="L35" s="81">
        <f t="shared" si="7"/>
        <v>26.163108921729609</v>
      </c>
      <c r="M35" s="90">
        <v>540</v>
      </c>
      <c r="N35" s="81">
        <f t="shared" si="3"/>
        <v>29.55665024630542</v>
      </c>
      <c r="O35" s="90">
        <v>59</v>
      </c>
      <c r="P35" s="81">
        <f t="shared" si="5"/>
        <v>3.2293377120963327</v>
      </c>
      <c r="Q35" s="47">
        <v>47</v>
      </c>
      <c r="R35" s="74">
        <f>Q35*100/Tabela_3_Struktura_w_I_2026_Według_Powiatów[[#This Row],[Bezrobotni ogółem]]</f>
        <v>2.5725232621784344</v>
      </c>
      <c r="S35" s="47">
        <v>118</v>
      </c>
      <c r="T35" s="77">
        <f>S35*100/Tabela_3_Struktura_w_I_2026_Według_Powiatów[[#This Row],[Bezrobotni ogółem]]</f>
        <v>6.4586754241926654</v>
      </c>
    </row>
    <row r="36" spans="1:20">
      <c r="A36" s="92" t="s">
        <v>11</v>
      </c>
      <c r="B36" s="90">
        <v>1906</v>
      </c>
      <c r="C36" s="80">
        <v>965</v>
      </c>
      <c r="D36" s="81">
        <f t="shared" si="0"/>
        <v>50.629590766002096</v>
      </c>
      <c r="E36" s="95">
        <v>66</v>
      </c>
      <c r="F36" s="81">
        <f>Tabela_3_Struktura_w_I_2026_Według_Powiatów[[#This Row],[Absolwenci]]*100/Tabela_3_Struktura_w_I_2026_Według_Powiatów[[#This Row],[Bezrobotni ogółem]]</f>
        <v>3.4627492130115427</v>
      </c>
      <c r="G36" s="90">
        <v>375</v>
      </c>
      <c r="H36" s="81">
        <f t="shared" si="1"/>
        <v>19.67471143756558</v>
      </c>
      <c r="I36" s="90">
        <v>616</v>
      </c>
      <c r="J36" s="81">
        <f t="shared" si="2"/>
        <v>32.318992654774398</v>
      </c>
      <c r="K36" s="90">
        <v>537</v>
      </c>
      <c r="L36" s="81">
        <f t="shared" si="7"/>
        <v>28.174186778593914</v>
      </c>
      <c r="M36" s="90">
        <v>622</v>
      </c>
      <c r="N36" s="81">
        <f t="shared" si="3"/>
        <v>32.633788037775446</v>
      </c>
      <c r="O36" s="90">
        <v>105</v>
      </c>
      <c r="P36" s="81">
        <f t="shared" si="5"/>
        <v>5.5089192025183626</v>
      </c>
      <c r="Q36" s="47">
        <v>75</v>
      </c>
      <c r="R36" s="74">
        <f>Q36*100/Tabela_3_Struktura_w_I_2026_Według_Powiatów[[#This Row],[Bezrobotni ogółem]]</f>
        <v>3.9349422875131164</v>
      </c>
      <c r="S36" s="47">
        <v>114</v>
      </c>
      <c r="T36" s="77">
        <f>S36*100/Tabela_3_Struktura_w_I_2026_Według_Powiatów[[#This Row],[Bezrobotni ogółem]]</f>
        <v>5.9811122770199372</v>
      </c>
    </row>
    <row r="37" spans="1:20">
      <c r="A37" s="56" t="s">
        <v>30</v>
      </c>
      <c r="B37" s="66">
        <v>9460</v>
      </c>
      <c r="C37" s="67">
        <v>4515</v>
      </c>
      <c r="D37" s="68">
        <f t="shared" si="0"/>
        <v>47.727272727272727</v>
      </c>
      <c r="E37" s="93">
        <v>338</v>
      </c>
      <c r="F37" s="68">
        <f>Tabela_3_Struktura_w_I_2026_Według_Powiatów[[#This Row],[Absolwenci]]*100/Tabela_3_Struktura_w_I_2026_Według_Powiatów[[#This Row],[Bezrobotni ogółem]]</f>
        <v>3.572938689217759</v>
      </c>
      <c r="G37" s="66">
        <v>1707</v>
      </c>
      <c r="H37" s="68">
        <f t="shared" si="1"/>
        <v>18.044397463002117</v>
      </c>
      <c r="I37" s="66">
        <v>3264</v>
      </c>
      <c r="J37" s="68">
        <f t="shared" si="2"/>
        <v>34.503171247357294</v>
      </c>
      <c r="K37" s="66">
        <v>2783</v>
      </c>
      <c r="L37" s="68">
        <f>K37/B37*100</f>
        <v>29.418604651162788</v>
      </c>
      <c r="M37" s="66">
        <v>2949</v>
      </c>
      <c r="N37" s="68">
        <f t="shared" si="3"/>
        <v>31.173361522198732</v>
      </c>
      <c r="O37" s="66">
        <v>592</v>
      </c>
      <c r="P37" s="68">
        <f t="shared" si="5"/>
        <v>6.2579281183932345</v>
      </c>
      <c r="Q37" s="66">
        <v>148</v>
      </c>
      <c r="R37" s="68">
        <f>Q37*100/Tabela_3_Struktura_w_I_2026_Według_Powiatów[[#This Row],[Bezrobotni ogółem]]</f>
        <v>1.5644820295983086</v>
      </c>
      <c r="S37" s="66">
        <v>503</v>
      </c>
      <c r="T37" s="68">
        <f>S37*100/Tabela_3_Struktura_w_I_2026_Według_Powiatów[[#This Row],[Bezrobotni ogółem]]</f>
        <v>5.3171247357293865</v>
      </c>
    </row>
    <row r="38" spans="1:20">
      <c r="A38" s="44" t="s">
        <v>10</v>
      </c>
      <c r="B38" s="47">
        <v>9460</v>
      </c>
      <c r="C38" s="49">
        <v>4515</v>
      </c>
      <c r="D38" s="48">
        <f t="shared" si="0"/>
        <v>47.727272727272727</v>
      </c>
      <c r="E38" s="94">
        <v>338</v>
      </c>
      <c r="F38" s="48">
        <f>Tabela_3_Struktura_w_I_2026_Według_Powiatów[[#This Row],[Absolwenci]]*100/Tabela_3_Struktura_w_I_2026_Według_Powiatów[[#This Row],[Bezrobotni ogółem]]</f>
        <v>3.572938689217759</v>
      </c>
      <c r="G38" s="47">
        <v>1707</v>
      </c>
      <c r="H38" s="48">
        <f t="shared" si="1"/>
        <v>18.044397463002117</v>
      </c>
      <c r="I38" s="47">
        <v>3264</v>
      </c>
      <c r="J38" s="81">
        <f t="shared" si="2"/>
        <v>34.503171247357294</v>
      </c>
      <c r="K38" s="47">
        <v>2783</v>
      </c>
      <c r="L38" s="48">
        <f>K38/B38*100</f>
        <v>29.418604651162788</v>
      </c>
      <c r="M38" s="47">
        <v>2949</v>
      </c>
      <c r="N38" s="81">
        <f t="shared" si="3"/>
        <v>31.173361522198732</v>
      </c>
      <c r="O38" s="47">
        <v>592</v>
      </c>
      <c r="P38" s="81">
        <f t="shared" si="5"/>
        <v>6.2579281183932345</v>
      </c>
      <c r="Q38" s="47">
        <v>148</v>
      </c>
      <c r="R38" s="74">
        <f>Q38*100/Tabela_3_Struktura_w_I_2026_Według_Powiatów[[#This Row],[Bezrobotni ogółem]]</f>
        <v>1.5644820295983086</v>
      </c>
      <c r="S38" s="47">
        <v>503</v>
      </c>
      <c r="T38" s="77">
        <f>S38*100/Tabela_3_Struktura_w_I_2026_Według_Powiatów[[#This Row],[Bezrobotni ogółem]]</f>
        <v>5.3171247357293865</v>
      </c>
    </row>
    <row r="39" spans="1:20" ht="23.4" thickBot="1">
      <c r="A39" s="60" t="s">
        <v>27</v>
      </c>
      <c r="B39" s="91">
        <v>67115</v>
      </c>
      <c r="C39" s="84">
        <v>33083</v>
      </c>
      <c r="D39" s="85">
        <f t="shared" si="0"/>
        <v>49.293004544438652</v>
      </c>
      <c r="E39" s="96">
        <v>2471</v>
      </c>
      <c r="F39" s="85">
        <f>Tabela_3_Struktura_w_I_2026_Według_Powiatów[[#This Row],[Absolwenci]]*100/Tabela_3_Struktura_w_I_2026_Według_Powiatów[[#This Row],[Bezrobotni ogółem]]</f>
        <v>3.6817402965059971</v>
      </c>
      <c r="G39" s="91">
        <v>14322</v>
      </c>
      <c r="H39" s="85">
        <f t="shared" si="1"/>
        <v>21.339491916859121</v>
      </c>
      <c r="I39" s="91">
        <v>29971</v>
      </c>
      <c r="J39" s="85">
        <f t="shared" si="2"/>
        <v>44.656187141473595</v>
      </c>
      <c r="K39" s="91">
        <v>18865</v>
      </c>
      <c r="L39" s="85">
        <f>K39/B39*100</f>
        <v>28.108470535647768</v>
      </c>
      <c r="M39" s="91">
        <v>23346</v>
      </c>
      <c r="N39" s="85">
        <f t="shared" si="3"/>
        <v>34.785070401549575</v>
      </c>
      <c r="O39" s="91">
        <v>4610</v>
      </c>
      <c r="P39" s="85">
        <f t="shared" si="5"/>
        <v>6.86880727110184</v>
      </c>
      <c r="Q39" s="91">
        <v>2478</v>
      </c>
      <c r="R39" s="85">
        <f>Q39*100/Tabela_3_Struktura_w_I_2026_Według_Powiatów[[#This Row],[Bezrobotni ogółem]]</f>
        <v>3.6921701557028981</v>
      </c>
      <c r="S39" s="91">
        <v>5838</v>
      </c>
      <c r="T39" s="68">
        <f>S39*100/Tabela_3_Struktura_w_I_2026_Według_Powiatów[[#This Row],[Bezrobotni ogółem]]</f>
        <v>8.698502570215302</v>
      </c>
    </row>
    <row r="40" spans="1:20">
      <c r="A40" s="119" t="s">
        <v>86</v>
      </c>
    </row>
  </sheetData>
  <mergeCells count="2">
    <mergeCell ref="A2:P2"/>
    <mergeCell ref="A1:P1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61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2"/>
  <sheetViews>
    <sheetView showGridLines="0" zoomScaleNormal="100" workbookViewId="0">
      <selection activeCell="B20" sqref="B20"/>
    </sheetView>
  </sheetViews>
  <sheetFormatPr defaultRowHeight="13.2"/>
  <cols>
    <col min="1" max="1" width="28.109375" customWidth="1"/>
    <col min="2" max="2" width="18.21875" customWidth="1"/>
    <col min="3" max="3" width="22.33203125" customWidth="1"/>
    <col min="4" max="4" width="20.109375" customWidth="1"/>
    <col min="5" max="5" width="7" customWidth="1"/>
  </cols>
  <sheetData>
    <row r="1" spans="1:10">
      <c r="A1" s="120" t="s">
        <v>142</v>
      </c>
      <c r="B1" s="120"/>
      <c r="C1" s="120"/>
      <c r="D1" s="120"/>
    </row>
    <row r="2" spans="1:10" ht="40.5" customHeight="1">
      <c r="A2" s="121" t="s">
        <v>131</v>
      </c>
      <c r="B2" s="121"/>
      <c r="C2" s="121"/>
      <c r="D2" s="121"/>
    </row>
    <row r="3" spans="1:10" ht="55.2" customHeight="1">
      <c r="A3" s="9" t="s">
        <v>28</v>
      </c>
      <c r="B3" s="9" t="s">
        <v>57</v>
      </c>
      <c r="C3" s="9" t="s">
        <v>61</v>
      </c>
      <c r="D3" s="9" t="s">
        <v>58</v>
      </c>
    </row>
    <row r="4" spans="1:10" ht="17.25" customHeight="1">
      <c r="A4" s="64" t="s">
        <v>31</v>
      </c>
      <c r="B4" s="64">
        <v>1803</v>
      </c>
      <c r="C4" s="64">
        <v>422</v>
      </c>
      <c r="D4" s="101">
        <f>B4/C4</f>
        <v>4.2725118483412325</v>
      </c>
    </row>
    <row r="5" spans="1:10">
      <c r="A5" s="7" t="s">
        <v>13</v>
      </c>
      <c r="B5" s="11">
        <v>273</v>
      </c>
      <c r="C5" s="11">
        <v>61</v>
      </c>
      <c r="D5" s="12">
        <f t="shared" ref="D5:D38" si="0">B5/C5</f>
        <v>4.4754098360655741</v>
      </c>
    </row>
    <row r="6" spans="1:10">
      <c r="A6" s="7" t="s">
        <v>16</v>
      </c>
      <c r="B6" s="11">
        <v>259</v>
      </c>
      <c r="C6" s="11">
        <v>13</v>
      </c>
      <c r="D6" s="12">
        <f t="shared" si="0"/>
        <v>19.923076923076923</v>
      </c>
    </row>
    <row r="7" spans="1:10">
      <c r="A7" s="8" t="s">
        <v>1</v>
      </c>
      <c r="B7" s="11">
        <v>189</v>
      </c>
      <c r="C7" s="11">
        <v>15</v>
      </c>
      <c r="D7" s="12">
        <f t="shared" si="0"/>
        <v>12.6</v>
      </c>
    </row>
    <row r="8" spans="1:10">
      <c r="A8" s="8" t="s">
        <v>85</v>
      </c>
      <c r="B8" s="11">
        <v>207</v>
      </c>
      <c r="C8" s="11">
        <v>23</v>
      </c>
      <c r="D8" s="12">
        <f t="shared" si="0"/>
        <v>9</v>
      </c>
    </row>
    <row r="9" spans="1:10">
      <c r="A9" s="7" t="s">
        <v>17</v>
      </c>
      <c r="B9" s="11">
        <v>177</v>
      </c>
      <c r="C9" s="11">
        <v>12</v>
      </c>
      <c r="D9" s="12">
        <f t="shared" si="0"/>
        <v>14.75</v>
      </c>
    </row>
    <row r="10" spans="1:10">
      <c r="A10" s="7" t="s">
        <v>20</v>
      </c>
      <c r="B10" s="11">
        <v>150</v>
      </c>
      <c r="C10" s="11">
        <v>76</v>
      </c>
      <c r="D10" s="12">
        <f t="shared" si="0"/>
        <v>1.9736842105263157</v>
      </c>
    </row>
    <row r="11" spans="1:10">
      <c r="A11" s="7" t="s">
        <v>21</v>
      </c>
      <c r="B11" s="11">
        <v>130</v>
      </c>
      <c r="C11" s="11">
        <v>57</v>
      </c>
      <c r="D11" s="12">
        <f t="shared" si="0"/>
        <v>2.2807017543859649</v>
      </c>
    </row>
    <row r="12" spans="1:10">
      <c r="A12" s="7" t="s">
        <v>12</v>
      </c>
      <c r="B12" s="11">
        <v>169</v>
      </c>
      <c r="C12" s="11">
        <v>132</v>
      </c>
      <c r="D12" s="12">
        <f t="shared" si="0"/>
        <v>1.2803030303030303</v>
      </c>
    </row>
    <row r="13" spans="1:10">
      <c r="A13" s="7" t="s">
        <v>26</v>
      </c>
      <c r="B13" s="11">
        <v>249</v>
      </c>
      <c r="C13" s="11">
        <v>33</v>
      </c>
      <c r="D13" s="12">
        <f t="shared" si="0"/>
        <v>7.5454545454545459</v>
      </c>
    </row>
    <row r="14" spans="1:10">
      <c r="A14" s="65" t="s">
        <v>32</v>
      </c>
      <c r="B14" s="83">
        <v>1508</v>
      </c>
      <c r="C14" s="83">
        <v>409</v>
      </c>
      <c r="D14" s="101">
        <f t="shared" si="0"/>
        <v>3.6870415647921759</v>
      </c>
      <c r="J14" t="s">
        <v>34</v>
      </c>
    </row>
    <row r="15" spans="1:10">
      <c r="A15" s="8" t="s">
        <v>0</v>
      </c>
      <c r="B15" s="11">
        <v>286</v>
      </c>
      <c r="C15" s="11">
        <v>30</v>
      </c>
      <c r="D15" s="12">
        <f t="shared" si="0"/>
        <v>9.5333333333333332</v>
      </c>
    </row>
    <row r="16" spans="1:10">
      <c r="A16" s="7" t="s">
        <v>15</v>
      </c>
      <c r="B16" s="11">
        <v>176</v>
      </c>
      <c r="C16" s="11">
        <v>9</v>
      </c>
      <c r="D16" s="12">
        <f t="shared" si="0"/>
        <v>19.555555555555557</v>
      </c>
    </row>
    <row r="17" spans="1:4">
      <c r="A17" s="8" t="s">
        <v>2</v>
      </c>
      <c r="B17" s="11">
        <v>369</v>
      </c>
      <c r="C17" s="11">
        <v>45</v>
      </c>
      <c r="D17" s="12">
        <f t="shared" si="0"/>
        <v>8.1999999999999993</v>
      </c>
    </row>
    <row r="18" spans="1:4">
      <c r="A18" s="8" t="s">
        <v>19</v>
      </c>
      <c r="B18" s="11">
        <v>201</v>
      </c>
      <c r="C18" s="11">
        <v>27</v>
      </c>
      <c r="D18" s="12">
        <f t="shared" si="0"/>
        <v>7.4444444444444446</v>
      </c>
    </row>
    <row r="19" spans="1:4">
      <c r="A19" s="7" t="s">
        <v>3</v>
      </c>
      <c r="B19" s="11">
        <v>245</v>
      </c>
      <c r="C19" s="11">
        <v>128</v>
      </c>
      <c r="D19" s="12">
        <f t="shared" si="0"/>
        <v>1.9140625</v>
      </c>
    </row>
    <row r="20" spans="1:4">
      <c r="A20" s="7" t="s">
        <v>6</v>
      </c>
      <c r="B20" s="11">
        <v>231</v>
      </c>
      <c r="C20" s="11">
        <v>170</v>
      </c>
      <c r="D20" s="12">
        <f t="shared" si="0"/>
        <v>1.3588235294117648</v>
      </c>
    </row>
    <row r="21" spans="1:4">
      <c r="A21" s="102" t="s">
        <v>33</v>
      </c>
      <c r="B21" s="83">
        <v>2550</v>
      </c>
      <c r="C21" s="83">
        <v>329</v>
      </c>
      <c r="D21" s="101">
        <f t="shared" si="0"/>
        <v>7.7507598784194531</v>
      </c>
    </row>
    <row r="22" spans="1:4">
      <c r="A22" s="7" t="s">
        <v>14</v>
      </c>
      <c r="B22" s="11">
        <v>361</v>
      </c>
      <c r="C22" s="11">
        <v>23</v>
      </c>
      <c r="D22" s="12">
        <f t="shared" si="0"/>
        <v>15.695652173913043</v>
      </c>
    </row>
    <row r="23" spans="1:4">
      <c r="A23" s="7" t="s">
        <v>18</v>
      </c>
      <c r="B23" s="11">
        <v>592</v>
      </c>
      <c r="C23" s="11">
        <v>95</v>
      </c>
      <c r="D23" s="12">
        <f t="shared" si="0"/>
        <v>6.2315789473684209</v>
      </c>
    </row>
    <row r="24" spans="1:4">
      <c r="A24" s="7" t="s">
        <v>24</v>
      </c>
      <c r="B24" s="11">
        <v>767</v>
      </c>
      <c r="C24" s="11">
        <v>74</v>
      </c>
      <c r="D24" s="12">
        <f t="shared" si="0"/>
        <v>10.364864864864865</v>
      </c>
    </row>
    <row r="25" spans="1:4">
      <c r="A25" s="7" t="s">
        <v>59</v>
      </c>
      <c r="B25" s="11">
        <v>173</v>
      </c>
      <c r="C25" s="11">
        <v>12</v>
      </c>
      <c r="D25" s="12">
        <f t="shared" si="0"/>
        <v>14.416666666666666</v>
      </c>
    </row>
    <row r="26" spans="1:4">
      <c r="A26" s="8" t="s">
        <v>60</v>
      </c>
      <c r="B26" s="11">
        <v>339</v>
      </c>
      <c r="C26" s="11">
        <v>66</v>
      </c>
      <c r="D26" s="12">
        <f t="shared" si="0"/>
        <v>5.1363636363636367</v>
      </c>
    </row>
    <row r="27" spans="1:4">
      <c r="A27" s="7" t="s">
        <v>25</v>
      </c>
      <c r="B27" s="11">
        <v>318</v>
      </c>
      <c r="C27" s="11">
        <v>59</v>
      </c>
      <c r="D27" s="12">
        <f t="shared" si="0"/>
        <v>5.3898305084745761</v>
      </c>
    </row>
    <row r="28" spans="1:4">
      <c r="A28" s="65" t="s">
        <v>29</v>
      </c>
      <c r="B28" s="83">
        <v>1742</v>
      </c>
      <c r="C28" s="83">
        <v>330</v>
      </c>
      <c r="D28" s="101">
        <f t="shared" si="0"/>
        <v>5.2787878787878784</v>
      </c>
    </row>
    <row r="29" spans="1:4">
      <c r="A29" s="7" t="s">
        <v>4</v>
      </c>
      <c r="B29" s="11">
        <v>117</v>
      </c>
      <c r="C29" s="11">
        <v>57</v>
      </c>
      <c r="D29" s="12">
        <f t="shared" si="0"/>
        <v>2.0526315789473686</v>
      </c>
    </row>
    <row r="30" spans="1:4">
      <c r="A30" s="7" t="s">
        <v>22</v>
      </c>
      <c r="B30" s="11">
        <v>338</v>
      </c>
      <c r="C30" s="11">
        <v>25</v>
      </c>
      <c r="D30" s="12">
        <f t="shared" si="0"/>
        <v>13.52</v>
      </c>
    </row>
    <row r="31" spans="1:4">
      <c r="A31" s="7" t="s">
        <v>5</v>
      </c>
      <c r="B31" s="11">
        <v>251</v>
      </c>
      <c r="C31" s="11">
        <v>53</v>
      </c>
      <c r="D31" s="12">
        <f t="shared" si="0"/>
        <v>4.7358490566037732</v>
      </c>
    </row>
    <row r="32" spans="1:4">
      <c r="A32" s="7" t="s">
        <v>23</v>
      </c>
      <c r="B32" s="11">
        <v>179</v>
      </c>
      <c r="C32" s="11">
        <v>7</v>
      </c>
      <c r="D32" s="12">
        <f t="shared" si="0"/>
        <v>25.571428571428573</v>
      </c>
    </row>
    <row r="33" spans="1:5">
      <c r="A33" s="8" t="s">
        <v>7</v>
      </c>
      <c r="B33" s="11">
        <v>193</v>
      </c>
      <c r="C33" s="11">
        <v>17</v>
      </c>
      <c r="D33" s="12">
        <f t="shared" si="0"/>
        <v>11.352941176470589</v>
      </c>
    </row>
    <row r="34" spans="1:5">
      <c r="A34" s="7" t="s">
        <v>8</v>
      </c>
      <c r="B34" s="11">
        <v>209</v>
      </c>
      <c r="C34" s="11">
        <v>19</v>
      </c>
      <c r="D34" s="12">
        <f t="shared" si="0"/>
        <v>11</v>
      </c>
    </row>
    <row r="35" spans="1:5">
      <c r="A35" s="7" t="s">
        <v>9</v>
      </c>
      <c r="B35" s="11">
        <v>183</v>
      </c>
      <c r="C35" s="11">
        <v>11</v>
      </c>
      <c r="D35" s="12">
        <f t="shared" si="0"/>
        <v>16.636363636363637</v>
      </c>
    </row>
    <row r="36" spans="1:5">
      <c r="A36" s="8" t="s">
        <v>11</v>
      </c>
      <c r="B36" s="11">
        <v>272</v>
      </c>
      <c r="C36" s="11">
        <v>141</v>
      </c>
      <c r="D36" s="12">
        <f t="shared" si="0"/>
        <v>1.9290780141843971</v>
      </c>
    </row>
    <row r="37" spans="1:5">
      <c r="A37" s="65" t="s">
        <v>30</v>
      </c>
      <c r="B37" s="83">
        <v>1265</v>
      </c>
      <c r="C37" s="83">
        <v>245</v>
      </c>
      <c r="D37" s="101">
        <f t="shared" si="0"/>
        <v>5.1632653061224492</v>
      </c>
    </row>
    <row r="38" spans="1:5">
      <c r="A38" s="8" t="s">
        <v>10</v>
      </c>
      <c r="B38" s="11">
        <v>1265</v>
      </c>
      <c r="C38" s="11">
        <v>245</v>
      </c>
      <c r="D38" s="12">
        <f t="shared" si="0"/>
        <v>5.1632653061224492</v>
      </c>
    </row>
    <row r="39" spans="1:5" ht="29.25" customHeight="1">
      <c r="A39" s="103" t="s">
        <v>56</v>
      </c>
      <c r="B39" s="64">
        <v>8868</v>
      </c>
      <c r="C39" s="64">
        <v>1735</v>
      </c>
      <c r="D39" s="101">
        <f>B39/C39</f>
        <v>5.1112391930835734</v>
      </c>
    </row>
    <row r="40" spans="1:5" ht="15" customHeight="1">
      <c r="A40" s="117" t="s">
        <v>87</v>
      </c>
      <c r="B40" s="5"/>
      <c r="C40" s="6"/>
      <c r="D40" s="5"/>
    </row>
    <row r="41" spans="1:5" ht="21" customHeight="1">
      <c r="E41" s="2"/>
    </row>
    <row r="42" spans="1:5" ht="23.25" customHeight="1"/>
    <row r="43" spans="1:5" ht="15" customHeight="1"/>
    <row r="49" spans="1:12">
      <c r="A49" s="1"/>
      <c r="B49" s="1"/>
      <c r="C49" s="4"/>
    </row>
    <row r="52" spans="1:12" s="3" customFormat="1">
      <c r="A52"/>
      <c r="B52"/>
      <c r="C52"/>
      <c r="D52"/>
      <c r="E52"/>
      <c r="F52"/>
      <c r="G52"/>
      <c r="H52"/>
      <c r="I52"/>
      <c r="J52"/>
      <c r="K52"/>
      <c r="L52"/>
    </row>
  </sheetData>
  <mergeCells count="2">
    <mergeCell ref="A1:D1"/>
    <mergeCell ref="A2:D2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7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35"/>
  <sheetViews>
    <sheetView showGridLines="0" tabSelected="1" zoomScale="110" zoomScaleNormal="110" workbookViewId="0">
      <selection activeCell="A13" sqref="A13"/>
    </sheetView>
  </sheetViews>
  <sheetFormatPr defaultRowHeight="13.2"/>
  <cols>
    <col min="1" max="1" width="42.6640625" style="13" customWidth="1"/>
    <col min="2" max="5" width="14.6640625" style="13" customWidth="1"/>
    <col min="6" max="16384" width="8.88671875" style="13"/>
  </cols>
  <sheetData>
    <row r="1" spans="1:9">
      <c r="A1" s="120" t="s">
        <v>130</v>
      </c>
      <c r="B1" s="120"/>
      <c r="C1" s="120"/>
      <c r="D1" s="120"/>
      <c r="E1" s="120"/>
    </row>
    <row r="2" spans="1:9" s="25" customFormat="1" ht="31.2" customHeight="1">
      <c r="A2" s="125" t="s">
        <v>134</v>
      </c>
      <c r="B2" s="125"/>
      <c r="C2" s="125"/>
      <c r="D2" s="125"/>
      <c r="E2" s="125"/>
    </row>
    <row r="3" spans="1:9" ht="34.200000000000003">
      <c r="A3" s="26" t="s">
        <v>38</v>
      </c>
      <c r="B3" s="18" t="s">
        <v>135</v>
      </c>
      <c r="C3" s="18" t="s">
        <v>93</v>
      </c>
      <c r="D3" s="18" t="s">
        <v>136</v>
      </c>
      <c r="E3" s="18" t="s">
        <v>137</v>
      </c>
      <c r="G3" s="24"/>
    </row>
    <row r="4" spans="1:9" ht="16.5" customHeight="1">
      <c r="A4" s="83" t="s">
        <v>39</v>
      </c>
      <c r="B4" s="115">
        <v>5.3</v>
      </c>
      <c r="C4" s="115">
        <f t="shared" ref="C4:C20" si="0">B4/$B$20*100</f>
        <v>92.982456140350862</v>
      </c>
      <c r="D4" s="115">
        <v>5.6</v>
      </c>
      <c r="E4" s="115">
        <f>D4/$D$20*100</f>
        <v>93.333333333333329</v>
      </c>
      <c r="I4" s="13" t="s">
        <v>34</v>
      </c>
    </row>
    <row r="5" spans="1:9" ht="16.5" customHeight="1">
      <c r="A5" s="14" t="s">
        <v>40</v>
      </c>
      <c r="B5" s="27">
        <v>7.8</v>
      </c>
      <c r="C5" s="27">
        <f t="shared" si="0"/>
        <v>136.84210526315789</v>
      </c>
      <c r="D5" s="27">
        <v>8.1999999999999993</v>
      </c>
      <c r="E5" s="27">
        <f t="shared" ref="E5:E20" si="1">D5/$D$20*100</f>
        <v>136.66666666666666</v>
      </c>
    </row>
    <row r="6" spans="1:9">
      <c r="A6" s="14" t="s">
        <v>41</v>
      </c>
      <c r="B6" s="27">
        <v>8.1</v>
      </c>
      <c r="C6" s="27">
        <f t="shared" si="0"/>
        <v>142.10526315789474</v>
      </c>
      <c r="D6" s="27">
        <v>8.5</v>
      </c>
      <c r="E6" s="27">
        <f t="shared" si="1"/>
        <v>141.66666666666669</v>
      </c>
    </row>
    <row r="7" spans="1:9">
      <c r="A7" s="14" t="s">
        <v>42</v>
      </c>
      <c r="B7" s="27">
        <v>5.7</v>
      </c>
      <c r="C7" s="27">
        <f t="shared" si="0"/>
        <v>100</v>
      </c>
      <c r="D7" s="27">
        <v>6.1</v>
      </c>
      <c r="E7" s="27">
        <f t="shared" si="1"/>
        <v>101.66666666666666</v>
      </c>
    </row>
    <row r="8" spans="1:9">
      <c r="A8" s="14" t="s">
        <v>43</v>
      </c>
      <c r="B8" s="27">
        <v>6.3</v>
      </c>
      <c r="C8" s="27">
        <f t="shared" si="0"/>
        <v>110.52631578947367</v>
      </c>
      <c r="D8" s="27">
        <v>6.6</v>
      </c>
      <c r="E8" s="27">
        <f t="shared" si="1"/>
        <v>109.99999999999999</v>
      </c>
    </row>
    <row r="9" spans="1:9">
      <c r="A9" s="15" t="s">
        <v>44</v>
      </c>
      <c r="B9" s="27">
        <v>4.7</v>
      </c>
      <c r="C9" s="27">
        <f t="shared" si="0"/>
        <v>82.456140350877192</v>
      </c>
      <c r="D9" s="27">
        <v>5</v>
      </c>
      <c r="E9" s="27">
        <f t="shared" si="1"/>
        <v>83.333333333333343</v>
      </c>
    </row>
    <row r="10" spans="1:9">
      <c r="A10" s="15" t="s">
        <v>45</v>
      </c>
      <c r="B10" s="27">
        <v>4.3</v>
      </c>
      <c r="C10" s="27">
        <f t="shared" si="0"/>
        <v>75.438596491228054</v>
      </c>
      <c r="D10" s="27">
        <v>4.5</v>
      </c>
      <c r="E10" s="27">
        <f t="shared" si="1"/>
        <v>75</v>
      </c>
    </row>
    <row r="11" spans="1:9">
      <c r="A11" s="14" t="s">
        <v>46</v>
      </c>
      <c r="B11" s="27">
        <v>6.4</v>
      </c>
      <c r="C11" s="27">
        <f t="shared" si="0"/>
        <v>112.28070175438596</v>
      </c>
      <c r="D11" s="27">
        <v>6.7</v>
      </c>
      <c r="E11" s="27">
        <f t="shared" si="1"/>
        <v>111.66666666666667</v>
      </c>
    </row>
    <row r="12" spans="1:9">
      <c r="A12" s="14" t="s">
        <v>47</v>
      </c>
      <c r="B12" s="27">
        <v>9.3000000000000007</v>
      </c>
      <c r="C12" s="27">
        <f t="shared" si="0"/>
        <v>163.15789473684211</v>
      </c>
      <c r="D12" s="27">
        <v>9.6</v>
      </c>
      <c r="E12" s="27">
        <f t="shared" si="1"/>
        <v>160</v>
      </c>
    </row>
    <row r="13" spans="1:9">
      <c r="A13" s="15" t="s">
        <v>48</v>
      </c>
      <c r="B13" s="27">
        <v>7.4</v>
      </c>
      <c r="C13" s="27">
        <f t="shared" si="0"/>
        <v>129.82456140350877</v>
      </c>
      <c r="D13" s="27">
        <v>7.8</v>
      </c>
      <c r="E13" s="27">
        <f t="shared" si="1"/>
        <v>130</v>
      </c>
    </row>
    <row r="14" spans="1:9">
      <c r="A14" s="15" t="s">
        <v>49</v>
      </c>
      <c r="B14" s="27">
        <v>5.3</v>
      </c>
      <c r="C14" s="27">
        <f t="shared" si="0"/>
        <v>92.982456140350862</v>
      </c>
      <c r="D14" s="27">
        <v>5.6</v>
      </c>
      <c r="E14" s="27">
        <f t="shared" si="1"/>
        <v>93.333333333333329</v>
      </c>
    </row>
    <row r="15" spans="1:9">
      <c r="A15" s="14" t="s">
        <v>50</v>
      </c>
      <c r="B15" s="27">
        <v>4.4000000000000004</v>
      </c>
      <c r="C15" s="27">
        <f t="shared" si="0"/>
        <v>77.192982456140356</v>
      </c>
      <c r="D15" s="27">
        <v>4.7</v>
      </c>
      <c r="E15" s="27">
        <f t="shared" si="1"/>
        <v>78.333333333333329</v>
      </c>
    </row>
    <row r="16" spans="1:9">
      <c r="A16" s="14" t="s">
        <v>51</v>
      </c>
      <c r="B16" s="27">
        <v>8.4</v>
      </c>
      <c r="C16" s="27">
        <f t="shared" si="0"/>
        <v>147.36842105263156</v>
      </c>
      <c r="D16" s="27">
        <v>8.8000000000000007</v>
      </c>
      <c r="E16" s="27">
        <f t="shared" si="1"/>
        <v>146.66666666666669</v>
      </c>
    </row>
    <row r="17" spans="1:5">
      <c r="A17" s="14" t="s">
        <v>52</v>
      </c>
      <c r="B17" s="27">
        <v>9.3000000000000007</v>
      </c>
      <c r="C17" s="27">
        <f t="shared" si="0"/>
        <v>163.15789473684211</v>
      </c>
      <c r="D17" s="27">
        <v>9.9</v>
      </c>
      <c r="E17" s="27">
        <f t="shared" si="1"/>
        <v>165</v>
      </c>
    </row>
    <row r="18" spans="1:5">
      <c r="A18" s="14" t="s">
        <v>53</v>
      </c>
      <c r="B18" s="27">
        <v>3.5</v>
      </c>
      <c r="C18" s="27">
        <f t="shared" si="0"/>
        <v>61.403508771929829</v>
      </c>
      <c r="D18" s="27">
        <v>3.8</v>
      </c>
      <c r="E18" s="27">
        <f t="shared" si="1"/>
        <v>63.333333333333329</v>
      </c>
    </row>
    <row r="19" spans="1:5">
      <c r="A19" s="14" t="s">
        <v>54</v>
      </c>
      <c r="B19" s="27">
        <v>7.7</v>
      </c>
      <c r="C19" s="27">
        <f t="shared" si="0"/>
        <v>135.08771929824562</v>
      </c>
      <c r="D19" s="27">
        <v>8.1</v>
      </c>
      <c r="E19" s="27">
        <f t="shared" si="1"/>
        <v>135</v>
      </c>
    </row>
    <row r="20" spans="1:5">
      <c r="A20" s="83" t="s">
        <v>55</v>
      </c>
      <c r="B20" s="115">
        <v>5.7</v>
      </c>
      <c r="C20" s="115">
        <f t="shared" si="0"/>
        <v>100</v>
      </c>
      <c r="D20" s="115">
        <v>6</v>
      </c>
      <c r="E20" s="115">
        <f t="shared" si="1"/>
        <v>100</v>
      </c>
    </row>
    <row r="21" spans="1:5" s="30" customFormat="1">
      <c r="A21" s="16" t="s">
        <v>138</v>
      </c>
      <c r="B21" s="24"/>
      <c r="C21" s="29"/>
      <c r="D21" s="13"/>
      <c r="E21" s="13"/>
    </row>
    <row r="22" spans="1:5">
      <c r="A22" s="28"/>
      <c r="B22" s="24"/>
      <c r="C22" s="29"/>
    </row>
    <row r="23" spans="1:5">
      <c r="A23" s="28"/>
      <c r="B23" s="24"/>
      <c r="C23" s="29"/>
    </row>
    <row r="24" spans="1:5">
      <c r="B24" s="24"/>
    </row>
    <row r="25" spans="1:5">
      <c r="B25" s="24"/>
    </row>
    <row r="26" spans="1:5">
      <c r="B26" s="24"/>
    </row>
    <row r="27" spans="1:5">
      <c r="B27" s="24"/>
    </row>
    <row r="28" spans="1:5">
      <c r="B28" s="24"/>
    </row>
    <row r="29" spans="1:5">
      <c r="B29" s="24"/>
    </row>
    <row r="30" spans="1:5">
      <c r="B30" s="24"/>
    </row>
    <row r="31" spans="1:5">
      <c r="B31" s="24"/>
    </row>
    <row r="32" spans="1:5">
      <c r="B32" s="24"/>
    </row>
    <row r="33" spans="2:2">
      <c r="B33" s="24"/>
    </row>
    <row r="34" spans="2:2">
      <c r="B34" s="24"/>
    </row>
    <row r="35" spans="2:2">
      <c r="B35" s="24"/>
    </row>
  </sheetData>
  <mergeCells count="2">
    <mergeCell ref="A1:E1"/>
    <mergeCell ref="A2:E2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110" zoomScaleNormal="110" zoomScaleSheetLayoutView="100" workbookViewId="0">
      <selection activeCell="F23" sqref="F22:F23"/>
    </sheetView>
  </sheetViews>
  <sheetFormatPr defaultRowHeight="11.4"/>
  <cols>
    <col min="1" max="1" width="27.33203125" style="32" customWidth="1"/>
    <col min="2" max="3" width="20.6640625" style="32" customWidth="1"/>
    <col min="4" max="4" width="16" style="32" customWidth="1"/>
    <col min="5" max="232" width="8.88671875" style="32"/>
    <col min="233" max="233" width="23.44140625" style="32" customWidth="1"/>
    <col min="234" max="234" width="13.5546875" style="32" customWidth="1"/>
    <col min="235" max="235" width="14.44140625" style="32" customWidth="1"/>
    <col min="236" max="236" width="8.88671875" style="32"/>
    <col min="237" max="237" width="26.6640625" style="32" customWidth="1"/>
    <col min="238" max="240" width="8.88671875" style="32"/>
    <col min="241" max="241" width="22.88671875" style="32" customWidth="1"/>
    <col min="242" max="242" width="8.88671875" style="32"/>
    <col min="243" max="243" width="13.6640625" style="32" customWidth="1"/>
    <col min="244" max="244" width="9.109375" style="32" customWidth="1"/>
    <col min="245" max="488" width="8.88671875" style="32"/>
    <col min="489" max="489" width="23.44140625" style="32" customWidth="1"/>
    <col min="490" max="490" width="13.5546875" style="32" customWidth="1"/>
    <col min="491" max="491" width="14.44140625" style="32" customWidth="1"/>
    <col min="492" max="492" width="8.88671875" style="32"/>
    <col min="493" max="493" width="26.6640625" style="32" customWidth="1"/>
    <col min="494" max="496" width="8.88671875" style="32"/>
    <col min="497" max="497" width="22.88671875" style="32" customWidth="1"/>
    <col min="498" max="498" width="8.88671875" style="32"/>
    <col min="499" max="499" width="13.6640625" style="32" customWidth="1"/>
    <col min="500" max="500" width="9.109375" style="32" customWidth="1"/>
    <col min="501" max="744" width="8.88671875" style="32"/>
    <col min="745" max="745" width="23.44140625" style="32" customWidth="1"/>
    <col min="746" max="746" width="13.5546875" style="32" customWidth="1"/>
    <col min="747" max="747" width="14.44140625" style="32" customWidth="1"/>
    <col min="748" max="748" width="8.88671875" style="32"/>
    <col min="749" max="749" width="26.6640625" style="32" customWidth="1"/>
    <col min="750" max="752" width="8.88671875" style="32"/>
    <col min="753" max="753" width="22.88671875" style="32" customWidth="1"/>
    <col min="754" max="754" width="8.88671875" style="32"/>
    <col min="755" max="755" width="13.6640625" style="32" customWidth="1"/>
    <col min="756" max="756" width="9.109375" style="32" customWidth="1"/>
    <col min="757" max="1000" width="8.88671875" style="32"/>
    <col min="1001" max="1001" width="23.44140625" style="32" customWidth="1"/>
    <col min="1002" max="1002" width="13.5546875" style="32" customWidth="1"/>
    <col min="1003" max="1003" width="14.44140625" style="32" customWidth="1"/>
    <col min="1004" max="1004" width="8.88671875" style="32"/>
    <col min="1005" max="1005" width="26.6640625" style="32" customWidth="1"/>
    <col min="1006" max="1008" width="8.88671875" style="32"/>
    <col min="1009" max="1009" width="22.88671875" style="32" customWidth="1"/>
    <col min="1010" max="1010" width="8.88671875" style="32"/>
    <col min="1011" max="1011" width="13.6640625" style="32" customWidth="1"/>
    <col min="1012" max="1012" width="9.109375" style="32" customWidth="1"/>
    <col min="1013" max="1256" width="8.88671875" style="32"/>
    <col min="1257" max="1257" width="23.44140625" style="32" customWidth="1"/>
    <col min="1258" max="1258" width="13.5546875" style="32" customWidth="1"/>
    <col min="1259" max="1259" width="14.44140625" style="32" customWidth="1"/>
    <col min="1260" max="1260" width="8.88671875" style="32"/>
    <col min="1261" max="1261" width="26.6640625" style="32" customWidth="1"/>
    <col min="1262" max="1264" width="8.88671875" style="32"/>
    <col min="1265" max="1265" width="22.88671875" style="32" customWidth="1"/>
    <col min="1266" max="1266" width="8.88671875" style="32"/>
    <col min="1267" max="1267" width="13.6640625" style="32" customWidth="1"/>
    <col min="1268" max="1268" width="9.109375" style="32" customWidth="1"/>
    <col min="1269" max="1512" width="8.88671875" style="32"/>
    <col min="1513" max="1513" width="23.44140625" style="32" customWidth="1"/>
    <col min="1514" max="1514" width="13.5546875" style="32" customWidth="1"/>
    <col min="1515" max="1515" width="14.44140625" style="32" customWidth="1"/>
    <col min="1516" max="1516" width="8.88671875" style="32"/>
    <col min="1517" max="1517" width="26.6640625" style="32" customWidth="1"/>
    <col min="1518" max="1520" width="8.88671875" style="32"/>
    <col min="1521" max="1521" width="22.88671875" style="32" customWidth="1"/>
    <col min="1522" max="1522" width="8.88671875" style="32"/>
    <col min="1523" max="1523" width="13.6640625" style="32" customWidth="1"/>
    <col min="1524" max="1524" width="9.109375" style="32" customWidth="1"/>
    <col min="1525" max="1768" width="8.88671875" style="32"/>
    <col min="1769" max="1769" width="23.44140625" style="32" customWidth="1"/>
    <col min="1770" max="1770" width="13.5546875" style="32" customWidth="1"/>
    <col min="1771" max="1771" width="14.44140625" style="32" customWidth="1"/>
    <col min="1772" max="1772" width="8.88671875" style="32"/>
    <col min="1773" max="1773" width="26.6640625" style="32" customWidth="1"/>
    <col min="1774" max="1776" width="8.88671875" style="32"/>
    <col min="1777" max="1777" width="22.88671875" style="32" customWidth="1"/>
    <col min="1778" max="1778" width="8.88671875" style="32"/>
    <col min="1779" max="1779" width="13.6640625" style="32" customWidth="1"/>
    <col min="1780" max="1780" width="9.109375" style="32" customWidth="1"/>
    <col min="1781" max="2024" width="8.88671875" style="32"/>
    <col min="2025" max="2025" width="23.44140625" style="32" customWidth="1"/>
    <col min="2026" max="2026" width="13.5546875" style="32" customWidth="1"/>
    <col min="2027" max="2027" width="14.44140625" style="32" customWidth="1"/>
    <col min="2028" max="2028" width="8.88671875" style="32"/>
    <col min="2029" max="2029" width="26.6640625" style="32" customWidth="1"/>
    <col min="2030" max="2032" width="8.88671875" style="32"/>
    <col min="2033" max="2033" width="22.88671875" style="32" customWidth="1"/>
    <col min="2034" max="2034" width="8.88671875" style="32"/>
    <col min="2035" max="2035" width="13.6640625" style="32" customWidth="1"/>
    <col min="2036" max="2036" width="9.109375" style="32" customWidth="1"/>
    <col min="2037" max="2280" width="8.88671875" style="32"/>
    <col min="2281" max="2281" width="23.44140625" style="32" customWidth="1"/>
    <col min="2282" max="2282" width="13.5546875" style="32" customWidth="1"/>
    <col min="2283" max="2283" width="14.44140625" style="32" customWidth="1"/>
    <col min="2284" max="2284" width="8.88671875" style="32"/>
    <col min="2285" max="2285" width="26.6640625" style="32" customWidth="1"/>
    <col min="2286" max="2288" width="8.88671875" style="32"/>
    <col min="2289" max="2289" width="22.88671875" style="32" customWidth="1"/>
    <col min="2290" max="2290" width="8.88671875" style="32"/>
    <col min="2291" max="2291" width="13.6640625" style="32" customWidth="1"/>
    <col min="2292" max="2292" width="9.109375" style="32" customWidth="1"/>
    <col min="2293" max="2536" width="8.88671875" style="32"/>
    <col min="2537" max="2537" width="23.44140625" style="32" customWidth="1"/>
    <col min="2538" max="2538" width="13.5546875" style="32" customWidth="1"/>
    <col min="2539" max="2539" width="14.44140625" style="32" customWidth="1"/>
    <col min="2540" max="2540" width="8.88671875" style="32"/>
    <col min="2541" max="2541" width="26.6640625" style="32" customWidth="1"/>
    <col min="2542" max="2544" width="8.88671875" style="32"/>
    <col min="2545" max="2545" width="22.88671875" style="32" customWidth="1"/>
    <col min="2546" max="2546" width="8.88671875" style="32"/>
    <col min="2547" max="2547" width="13.6640625" style="32" customWidth="1"/>
    <col min="2548" max="2548" width="9.109375" style="32" customWidth="1"/>
    <col min="2549" max="2792" width="8.88671875" style="32"/>
    <col min="2793" max="2793" width="23.44140625" style="32" customWidth="1"/>
    <col min="2794" max="2794" width="13.5546875" style="32" customWidth="1"/>
    <col min="2795" max="2795" width="14.44140625" style="32" customWidth="1"/>
    <col min="2796" max="2796" width="8.88671875" style="32"/>
    <col min="2797" max="2797" width="26.6640625" style="32" customWidth="1"/>
    <col min="2798" max="2800" width="8.88671875" style="32"/>
    <col min="2801" max="2801" width="22.88671875" style="32" customWidth="1"/>
    <col min="2802" max="2802" width="8.88671875" style="32"/>
    <col min="2803" max="2803" width="13.6640625" style="32" customWidth="1"/>
    <col min="2804" max="2804" width="9.109375" style="32" customWidth="1"/>
    <col min="2805" max="3048" width="8.88671875" style="32"/>
    <col min="3049" max="3049" width="23.44140625" style="32" customWidth="1"/>
    <col min="3050" max="3050" width="13.5546875" style="32" customWidth="1"/>
    <col min="3051" max="3051" width="14.44140625" style="32" customWidth="1"/>
    <col min="3052" max="3052" width="8.88671875" style="32"/>
    <col min="3053" max="3053" width="26.6640625" style="32" customWidth="1"/>
    <col min="3054" max="3056" width="8.88671875" style="32"/>
    <col min="3057" max="3057" width="22.88671875" style="32" customWidth="1"/>
    <col min="3058" max="3058" width="8.88671875" style="32"/>
    <col min="3059" max="3059" width="13.6640625" style="32" customWidth="1"/>
    <col min="3060" max="3060" width="9.109375" style="32" customWidth="1"/>
    <col min="3061" max="3304" width="8.88671875" style="32"/>
    <col min="3305" max="3305" width="23.44140625" style="32" customWidth="1"/>
    <col min="3306" max="3306" width="13.5546875" style="32" customWidth="1"/>
    <col min="3307" max="3307" width="14.44140625" style="32" customWidth="1"/>
    <col min="3308" max="3308" width="8.88671875" style="32"/>
    <col min="3309" max="3309" width="26.6640625" style="32" customWidth="1"/>
    <col min="3310" max="3312" width="8.88671875" style="32"/>
    <col min="3313" max="3313" width="22.88671875" style="32" customWidth="1"/>
    <col min="3314" max="3314" width="8.88671875" style="32"/>
    <col min="3315" max="3315" width="13.6640625" style="32" customWidth="1"/>
    <col min="3316" max="3316" width="9.109375" style="32" customWidth="1"/>
    <col min="3317" max="3560" width="8.88671875" style="32"/>
    <col min="3561" max="3561" width="23.44140625" style="32" customWidth="1"/>
    <col min="3562" max="3562" width="13.5546875" style="32" customWidth="1"/>
    <col min="3563" max="3563" width="14.44140625" style="32" customWidth="1"/>
    <col min="3564" max="3564" width="8.88671875" style="32"/>
    <col min="3565" max="3565" width="26.6640625" style="32" customWidth="1"/>
    <col min="3566" max="3568" width="8.88671875" style="32"/>
    <col min="3569" max="3569" width="22.88671875" style="32" customWidth="1"/>
    <col min="3570" max="3570" width="8.88671875" style="32"/>
    <col min="3571" max="3571" width="13.6640625" style="32" customWidth="1"/>
    <col min="3572" max="3572" width="9.109375" style="32" customWidth="1"/>
    <col min="3573" max="3816" width="8.88671875" style="32"/>
    <col min="3817" max="3817" width="23.44140625" style="32" customWidth="1"/>
    <col min="3818" max="3818" width="13.5546875" style="32" customWidth="1"/>
    <col min="3819" max="3819" width="14.44140625" style="32" customWidth="1"/>
    <col min="3820" max="3820" width="8.88671875" style="32"/>
    <col min="3821" max="3821" width="26.6640625" style="32" customWidth="1"/>
    <col min="3822" max="3824" width="8.88671875" style="32"/>
    <col min="3825" max="3825" width="22.88671875" style="32" customWidth="1"/>
    <col min="3826" max="3826" width="8.88671875" style="32"/>
    <col min="3827" max="3827" width="13.6640625" style="32" customWidth="1"/>
    <col min="3828" max="3828" width="9.109375" style="32" customWidth="1"/>
    <col min="3829" max="4072" width="8.88671875" style="32"/>
    <col min="4073" max="4073" width="23.44140625" style="32" customWidth="1"/>
    <col min="4074" max="4074" width="13.5546875" style="32" customWidth="1"/>
    <col min="4075" max="4075" width="14.44140625" style="32" customWidth="1"/>
    <col min="4076" max="4076" width="8.88671875" style="32"/>
    <col min="4077" max="4077" width="26.6640625" style="32" customWidth="1"/>
    <col min="4078" max="4080" width="8.88671875" style="32"/>
    <col min="4081" max="4081" width="22.88671875" style="32" customWidth="1"/>
    <col min="4082" max="4082" width="8.88671875" style="32"/>
    <col min="4083" max="4083" width="13.6640625" style="32" customWidth="1"/>
    <col min="4084" max="4084" width="9.109375" style="32" customWidth="1"/>
    <col min="4085" max="4328" width="8.88671875" style="32"/>
    <col min="4329" max="4329" width="23.44140625" style="32" customWidth="1"/>
    <col min="4330" max="4330" width="13.5546875" style="32" customWidth="1"/>
    <col min="4331" max="4331" width="14.44140625" style="32" customWidth="1"/>
    <col min="4332" max="4332" width="8.88671875" style="32"/>
    <col min="4333" max="4333" width="26.6640625" style="32" customWidth="1"/>
    <col min="4334" max="4336" width="8.88671875" style="32"/>
    <col min="4337" max="4337" width="22.88671875" style="32" customWidth="1"/>
    <col min="4338" max="4338" width="8.88671875" style="32"/>
    <col min="4339" max="4339" width="13.6640625" style="32" customWidth="1"/>
    <col min="4340" max="4340" width="9.109375" style="32" customWidth="1"/>
    <col min="4341" max="4584" width="8.88671875" style="32"/>
    <col min="4585" max="4585" width="23.44140625" style="32" customWidth="1"/>
    <col min="4586" max="4586" width="13.5546875" style="32" customWidth="1"/>
    <col min="4587" max="4587" width="14.44140625" style="32" customWidth="1"/>
    <col min="4588" max="4588" width="8.88671875" style="32"/>
    <col min="4589" max="4589" width="26.6640625" style="32" customWidth="1"/>
    <col min="4590" max="4592" width="8.88671875" style="32"/>
    <col min="4593" max="4593" width="22.88671875" style="32" customWidth="1"/>
    <col min="4594" max="4594" width="8.88671875" style="32"/>
    <col min="4595" max="4595" width="13.6640625" style="32" customWidth="1"/>
    <col min="4596" max="4596" width="9.109375" style="32" customWidth="1"/>
    <col min="4597" max="4840" width="8.88671875" style="32"/>
    <col min="4841" max="4841" width="23.44140625" style="32" customWidth="1"/>
    <col min="4842" max="4842" width="13.5546875" style="32" customWidth="1"/>
    <col min="4843" max="4843" width="14.44140625" style="32" customWidth="1"/>
    <col min="4844" max="4844" width="8.88671875" style="32"/>
    <col min="4845" max="4845" width="26.6640625" style="32" customWidth="1"/>
    <col min="4846" max="4848" width="8.88671875" style="32"/>
    <col min="4849" max="4849" width="22.88671875" style="32" customWidth="1"/>
    <col min="4850" max="4850" width="8.88671875" style="32"/>
    <col min="4851" max="4851" width="13.6640625" style="32" customWidth="1"/>
    <col min="4852" max="4852" width="9.109375" style="32" customWidth="1"/>
    <col min="4853" max="5096" width="8.88671875" style="32"/>
    <col min="5097" max="5097" width="23.44140625" style="32" customWidth="1"/>
    <col min="5098" max="5098" width="13.5546875" style="32" customWidth="1"/>
    <col min="5099" max="5099" width="14.44140625" style="32" customWidth="1"/>
    <col min="5100" max="5100" width="8.88671875" style="32"/>
    <col min="5101" max="5101" width="26.6640625" style="32" customWidth="1"/>
    <col min="5102" max="5104" width="8.88671875" style="32"/>
    <col min="5105" max="5105" width="22.88671875" style="32" customWidth="1"/>
    <col min="5106" max="5106" width="8.88671875" style="32"/>
    <col min="5107" max="5107" width="13.6640625" style="32" customWidth="1"/>
    <col min="5108" max="5108" width="9.109375" style="32" customWidth="1"/>
    <col min="5109" max="5352" width="8.88671875" style="32"/>
    <col min="5353" max="5353" width="23.44140625" style="32" customWidth="1"/>
    <col min="5354" max="5354" width="13.5546875" style="32" customWidth="1"/>
    <col min="5355" max="5355" width="14.44140625" style="32" customWidth="1"/>
    <col min="5356" max="5356" width="8.88671875" style="32"/>
    <col min="5357" max="5357" width="26.6640625" style="32" customWidth="1"/>
    <col min="5358" max="5360" width="8.88671875" style="32"/>
    <col min="5361" max="5361" width="22.88671875" style="32" customWidth="1"/>
    <col min="5362" max="5362" width="8.88671875" style="32"/>
    <col min="5363" max="5363" width="13.6640625" style="32" customWidth="1"/>
    <col min="5364" max="5364" width="9.109375" style="32" customWidth="1"/>
    <col min="5365" max="5608" width="8.88671875" style="32"/>
    <col min="5609" max="5609" width="23.44140625" style="32" customWidth="1"/>
    <col min="5610" max="5610" width="13.5546875" style="32" customWidth="1"/>
    <col min="5611" max="5611" width="14.44140625" style="32" customWidth="1"/>
    <col min="5612" max="5612" width="8.88671875" style="32"/>
    <col min="5613" max="5613" width="26.6640625" style="32" customWidth="1"/>
    <col min="5614" max="5616" width="8.88671875" style="32"/>
    <col min="5617" max="5617" width="22.88671875" style="32" customWidth="1"/>
    <col min="5618" max="5618" width="8.88671875" style="32"/>
    <col min="5619" max="5619" width="13.6640625" style="32" customWidth="1"/>
    <col min="5620" max="5620" width="9.109375" style="32" customWidth="1"/>
    <col min="5621" max="5864" width="8.88671875" style="32"/>
    <col min="5865" max="5865" width="23.44140625" style="32" customWidth="1"/>
    <col min="5866" max="5866" width="13.5546875" style="32" customWidth="1"/>
    <col min="5867" max="5867" width="14.44140625" style="32" customWidth="1"/>
    <col min="5868" max="5868" width="8.88671875" style="32"/>
    <col min="5869" max="5869" width="26.6640625" style="32" customWidth="1"/>
    <col min="5870" max="5872" width="8.88671875" style="32"/>
    <col min="5873" max="5873" width="22.88671875" style="32" customWidth="1"/>
    <col min="5874" max="5874" width="8.88671875" style="32"/>
    <col min="5875" max="5875" width="13.6640625" style="32" customWidth="1"/>
    <col min="5876" max="5876" width="9.109375" style="32" customWidth="1"/>
    <col min="5877" max="6120" width="8.88671875" style="32"/>
    <col min="6121" max="6121" width="23.44140625" style="32" customWidth="1"/>
    <col min="6122" max="6122" width="13.5546875" style="32" customWidth="1"/>
    <col min="6123" max="6123" width="14.44140625" style="32" customWidth="1"/>
    <col min="6124" max="6124" width="8.88671875" style="32"/>
    <col min="6125" max="6125" width="26.6640625" style="32" customWidth="1"/>
    <col min="6126" max="6128" width="8.88671875" style="32"/>
    <col min="6129" max="6129" width="22.88671875" style="32" customWidth="1"/>
    <col min="6130" max="6130" width="8.88671875" style="32"/>
    <col min="6131" max="6131" width="13.6640625" style="32" customWidth="1"/>
    <col min="6132" max="6132" width="9.109375" style="32" customWidth="1"/>
    <col min="6133" max="6376" width="8.88671875" style="32"/>
    <col min="6377" max="6377" width="23.44140625" style="32" customWidth="1"/>
    <col min="6378" max="6378" width="13.5546875" style="32" customWidth="1"/>
    <col min="6379" max="6379" width="14.44140625" style="32" customWidth="1"/>
    <col min="6380" max="6380" width="8.88671875" style="32"/>
    <col min="6381" max="6381" width="26.6640625" style="32" customWidth="1"/>
    <col min="6382" max="6384" width="8.88671875" style="32"/>
    <col min="6385" max="6385" width="22.88671875" style="32" customWidth="1"/>
    <col min="6386" max="6386" width="8.88671875" style="32"/>
    <col min="6387" max="6387" width="13.6640625" style="32" customWidth="1"/>
    <col min="6388" max="6388" width="9.109375" style="32" customWidth="1"/>
    <col min="6389" max="6632" width="8.88671875" style="32"/>
    <col min="6633" max="6633" width="23.44140625" style="32" customWidth="1"/>
    <col min="6634" max="6634" width="13.5546875" style="32" customWidth="1"/>
    <col min="6635" max="6635" width="14.44140625" style="32" customWidth="1"/>
    <col min="6636" max="6636" width="8.88671875" style="32"/>
    <col min="6637" max="6637" width="26.6640625" style="32" customWidth="1"/>
    <col min="6638" max="6640" width="8.88671875" style="32"/>
    <col min="6641" max="6641" width="22.88671875" style="32" customWidth="1"/>
    <col min="6642" max="6642" width="8.88671875" style="32"/>
    <col min="6643" max="6643" width="13.6640625" style="32" customWidth="1"/>
    <col min="6644" max="6644" width="9.109375" style="32" customWidth="1"/>
    <col min="6645" max="6888" width="8.88671875" style="32"/>
    <col min="6889" max="6889" width="23.44140625" style="32" customWidth="1"/>
    <col min="6890" max="6890" width="13.5546875" style="32" customWidth="1"/>
    <col min="6891" max="6891" width="14.44140625" style="32" customWidth="1"/>
    <col min="6892" max="6892" width="8.88671875" style="32"/>
    <col min="6893" max="6893" width="26.6640625" style="32" customWidth="1"/>
    <col min="6894" max="6896" width="8.88671875" style="32"/>
    <col min="6897" max="6897" width="22.88671875" style="32" customWidth="1"/>
    <col min="6898" max="6898" width="8.88671875" style="32"/>
    <col min="6899" max="6899" width="13.6640625" style="32" customWidth="1"/>
    <col min="6900" max="6900" width="9.109375" style="32" customWidth="1"/>
    <col min="6901" max="7144" width="8.88671875" style="32"/>
    <col min="7145" max="7145" width="23.44140625" style="32" customWidth="1"/>
    <col min="7146" max="7146" width="13.5546875" style="32" customWidth="1"/>
    <col min="7147" max="7147" width="14.44140625" style="32" customWidth="1"/>
    <col min="7148" max="7148" width="8.88671875" style="32"/>
    <col min="7149" max="7149" width="26.6640625" style="32" customWidth="1"/>
    <col min="7150" max="7152" width="8.88671875" style="32"/>
    <col min="7153" max="7153" width="22.88671875" style="32" customWidth="1"/>
    <col min="7154" max="7154" width="8.88671875" style="32"/>
    <col min="7155" max="7155" width="13.6640625" style="32" customWidth="1"/>
    <col min="7156" max="7156" width="9.109375" style="32" customWidth="1"/>
    <col min="7157" max="7400" width="8.88671875" style="32"/>
    <col min="7401" max="7401" width="23.44140625" style="32" customWidth="1"/>
    <col min="7402" max="7402" width="13.5546875" style="32" customWidth="1"/>
    <col min="7403" max="7403" width="14.44140625" style="32" customWidth="1"/>
    <col min="7404" max="7404" width="8.88671875" style="32"/>
    <col min="7405" max="7405" width="26.6640625" style="32" customWidth="1"/>
    <col min="7406" max="7408" width="8.88671875" style="32"/>
    <col min="7409" max="7409" width="22.88671875" style="32" customWidth="1"/>
    <col min="7410" max="7410" width="8.88671875" style="32"/>
    <col min="7411" max="7411" width="13.6640625" style="32" customWidth="1"/>
    <col min="7412" max="7412" width="9.109375" style="32" customWidth="1"/>
    <col min="7413" max="7656" width="8.88671875" style="32"/>
    <col min="7657" max="7657" width="23.44140625" style="32" customWidth="1"/>
    <col min="7658" max="7658" width="13.5546875" style="32" customWidth="1"/>
    <col min="7659" max="7659" width="14.44140625" style="32" customWidth="1"/>
    <col min="7660" max="7660" width="8.88671875" style="32"/>
    <col min="7661" max="7661" width="26.6640625" style="32" customWidth="1"/>
    <col min="7662" max="7664" width="8.88671875" style="32"/>
    <col min="7665" max="7665" width="22.88671875" style="32" customWidth="1"/>
    <col min="7666" max="7666" width="8.88671875" style="32"/>
    <col min="7667" max="7667" width="13.6640625" style="32" customWidth="1"/>
    <col min="7668" max="7668" width="9.109375" style="32" customWidth="1"/>
    <col min="7669" max="7912" width="8.88671875" style="32"/>
    <col min="7913" max="7913" width="23.44140625" style="32" customWidth="1"/>
    <col min="7914" max="7914" width="13.5546875" style="32" customWidth="1"/>
    <col min="7915" max="7915" width="14.44140625" style="32" customWidth="1"/>
    <col min="7916" max="7916" width="8.88671875" style="32"/>
    <col min="7917" max="7917" width="26.6640625" style="32" customWidth="1"/>
    <col min="7918" max="7920" width="8.88671875" style="32"/>
    <col min="7921" max="7921" width="22.88671875" style="32" customWidth="1"/>
    <col min="7922" max="7922" width="8.88671875" style="32"/>
    <col min="7923" max="7923" width="13.6640625" style="32" customWidth="1"/>
    <col min="7924" max="7924" width="9.109375" style="32" customWidth="1"/>
    <col min="7925" max="8168" width="8.88671875" style="32"/>
    <col min="8169" max="8169" width="23.44140625" style="32" customWidth="1"/>
    <col min="8170" max="8170" width="13.5546875" style="32" customWidth="1"/>
    <col min="8171" max="8171" width="14.44140625" style="32" customWidth="1"/>
    <col min="8172" max="8172" width="8.88671875" style="32"/>
    <col min="8173" max="8173" width="26.6640625" style="32" customWidth="1"/>
    <col min="8174" max="8176" width="8.88671875" style="32"/>
    <col min="8177" max="8177" width="22.88671875" style="32" customWidth="1"/>
    <col min="8178" max="8178" width="8.88671875" style="32"/>
    <col min="8179" max="8179" width="13.6640625" style="32" customWidth="1"/>
    <col min="8180" max="8180" width="9.109375" style="32" customWidth="1"/>
    <col min="8181" max="8424" width="8.88671875" style="32"/>
    <col min="8425" max="8425" width="23.44140625" style="32" customWidth="1"/>
    <col min="8426" max="8426" width="13.5546875" style="32" customWidth="1"/>
    <col min="8427" max="8427" width="14.44140625" style="32" customWidth="1"/>
    <col min="8428" max="8428" width="8.88671875" style="32"/>
    <col min="8429" max="8429" width="26.6640625" style="32" customWidth="1"/>
    <col min="8430" max="8432" width="8.88671875" style="32"/>
    <col min="8433" max="8433" width="22.88671875" style="32" customWidth="1"/>
    <col min="8434" max="8434" width="8.88671875" style="32"/>
    <col min="8435" max="8435" width="13.6640625" style="32" customWidth="1"/>
    <col min="8436" max="8436" width="9.109375" style="32" customWidth="1"/>
    <col min="8437" max="8680" width="8.88671875" style="32"/>
    <col min="8681" max="8681" width="23.44140625" style="32" customWidth="1"/>
    <col min="8682" max="8682" width="13.5546875" style="32" customWidth="1"/>
    <col min="8683" max="8683" width="14.44140625" style="32" customWidth="1"/>
    <col min="8684" max="8684" width="8.88671875" style="32"/>
    <col min="8685" max="8685" width="26.6640625" style="32" customWidth="1"/>
    <col min="8686" max="8688" width="8.88671875" style="32"/>
    <col min="8689" max="8689" width="22.88671875" style="32" customWidth="1"/>
    <col min="8690" max="8690" width="8.88671875" style="32"/>
    <col min="8691" max="8691" width="13.6640625" style="32" customWidth="1"/>
    <col min="8692" max="8692" width="9.109375" style="32" customWidth="1"/>
    <col min="8693" max="8936" width="8.88671875" style="32"/>
    <col min="8937" max="8937" width="23.44140625" style="32" customWidth="1"/>
    <col min="8938" max="8938" width="13.5546875" style="32" customWidth="1"/>
    <col min="8939" max="8939" width="14.44140625" style="32" customWidth="1"/>
    <col min="8940" max="8940" width="8.88671875" style="32"/>
    <col min="8941" max="8941" width="26.6640625" style="32" customWidth="1"/>
    <col min="8942" max="8944" width="8.88671875" style="32"/>
    <col min="8945" max="8945" width="22.88671875" style="32" customWidth="1"/>
    <col min="8946" max="8946" width="8.88671875" style="32"/>
    <col min="8947" max="8947" width="13.6640625" style="32" customWidth="1"/>
    <col min="8948" max="8948" width="9.109375" style="32" customWidth="1"/>
    <col min="8949" max="9192" width="8.88671875" style="32"/>
    <col min="9193" max="9193" width="23.44140625" style="32" customWidth="1"/>
    <col min="9194" max="9194" width="13.5546875" style="32" customWidth="1"/>
    <col min="9195" max="9195" width="14.44140625" style="32" customWidth="1"/>
    <col min="9196" max="9196" width="8.88671875" style="32"/>
    <col min="9197" max="9197" width="26.6640625" style="32" customWidth="1"/>
    <col min="9198" max="9200" width="8.88671875" style="32"/>
    <col min="9201" max="9201" width="22.88671875" style="32" customWidth="1"/>
    <col min="9202" max="9202" width="8.88671875" style="32"/>
    <col min="9203" max="9203" width="13.6640625" style="32" customWidth="1"/>
    <col min="9204" max="9204" width="9.109375" style="32" customWidth="1"/>
    <col min="9205" max="9448" width="8.88671875" style="32"/>
    <col min="9449" max="9449" width="23.44140625" style="32" customWidth="1"/>
    <col min="9450" max="9450" width="13.5546875" style="32" customWidth="1"/>
    <col min="9451" max="9451" width="14.44140625" style="32" customWidth="1"/>
    <col min="9452" max="9452" width="8.88671875" style="32"/>
    <col min="9453" max="9453" width="26.6640625" style="32" customWidth="1"/>
    <col min="9454" max="9456" width="8.88671875" style="32"/>
    <col min="9457" max="9457" width="22.88671875" style="32" customWidth="1"/>
    <col min="9458" max="9458" width="8.88671875" style="32"/>
    <col min="9459" max="9459" width="13.6640625" style="32" customWidth="1"/>
    <col min="9460" max="9460" width="9.109375" style="32" customWidth="1"/>
    <col min="9461" max="9704" width="8.88671875" style="32"/>
    <col min="9705" max="9705" width="23.44140625" style="32" customWidth="1"/>
    <col min="9706" max="9706" width="13.5546875" style="32" customWidth="1"/>
    <col min="9707" max="9707" width="14.44140625" style="32" customWidth="1"/>
    <col min="9708" max="9708" width="8.88671875" style="32"/>
    <col min="9709" max="9709" width="26.6640625" style="32" customWidth="1"/>
    <col min="9710" max="9712" width="8.88671875" style="32"/>
    <col min="9713" max="9713" width="22.88671875" style="32" customWidth="1"/>
    <col min="9714" max="9714" width="8.88671875" style="32"/>
    <col min="9715" max="9715" width="13.6640625" style="32" customWidth="1"/>
    <col min="9716" max="9716" width="9.109375" style="32" customWidth="1"/>
    <col min="9717" max="9960" width="8.88671875" style="32"/>
    <col min="9961" max="9961" width="23.44140625" style="32" customWidth="1"/>
    <col min="9962" max="9962" width="13.5546875" style="32" customWidth="1"/>
    <col min="9963" max="9963" width="14.44140625" style="32" customWidth="1"/>
    <col min="9964" max="9964" width="8.88671875" style="32"/>
    <col min="9965" max="9965" width="26.6640625" style="32" customWidth="1"/>
    <col min="9966" max="9968" width="8.88671875" style="32"/>
    <col min="9969" max="9969" width="22.88671875" style="32" customWidth="1"/>
    <col min="9970" max="9970" width="8.88671875" style="32"/>
    <col min="9971" max="9971" width="13.6640625" style="32" customWidth="1"/>
    <col min="9972" max="9972" width="9.109375" style="32" customWidth="1"/>
    <col min="9973" max="10216" width="8.88671875" style="32"/>
    <col min="10217" max="10217" width="23.44140625" style="32" customWidth="1"/>
    <col min="10218" max="10218" width="13.5546875" style="32" customWidth="1"/>
    <col min="10219" max="10219" width="14.44140625" style="32" customWidth="1"/>
    <col min="10220" max="10220" width="8.88671875" style="32"/>
    <col min="10221" max="10221" width="26.6640625" style="32" customWidth="1"/>
    <col min="10222" max="10224" width="8.88671875" style="32"/>
    <col min="10225" max="10225" width="22.88671875" style="32" customWidth="1"/>
    <col min="10226" max="10226" width="8.88671875" style="32"/>
    <col min="10227" max="10227" width="13.6640625" style="32" customWidth="1"/>
    <col min="10228" max="10228" width="9.109375" style="32" customWidth="1"/>
    <col min="10229" max="10472" width="8.88671875" style="32"/>
    <col min="10473" max="10473" width="23.44140625" style="32" customWidth="1"/>
    <col min="10474" max="10474" width="13.5546875" style="32" customWidth="1"/>
    <col min="10475" max="10475" width="14.44140625" style="32" customWidth="1"/>
    <col min="10476" max="10476" width="8.88671875" style="32"/>
    <col min="10477" max="10477" width="26.6640625" style="32" customWidth="1"/>
    <col min="10478" max="10480" width="8.88671875" style="32"/>
    <col min="10481" max="10481" width="22.88671875" style="32" customWidth="1"/>
    <col min="10482" max="10482" width="8.88671875" style="32"/>
    <col min="10483" max="10483" width="13.6640625" style="32" customWidth="1"/>
    <col min="10484" max="10484" width="9.109375" style="32" customWidth="1"/>
    <col min="10485" max="10728" width="8.88671875" style="32"/>
    <col min="10729" max="10729" width="23.44140625" style="32" customWidth="1"/>
    <col min="10730" max="10730" width="13.5546875" style="32" customWidth="1"/>
    <col min="10731" max="10731" width="14.44140625" style="32" customWidth="1"/>
    <col min="10732" max="10732" width="8.88671875" style="32"/>
    <col min="10733" max="10733" width="26.6640625" style="32" customWidth="1"/>
    <col min="10734" max="10736" width="8.88671875" style="32"/>
    <col min="10737" max="10737" width="22.88671875" style="32" customWidth="1"/>
    <col min="10738" max="10738" width="8.88671875" style="32"/>
    <col min="10739" max="10739" width="13.6640625" style="32" customWidth="1"/>
    <col min="10740" max="10740" width="9.109375" style="32" customWidth="1"/>
    <col min="10741" max="10984" width="8.88671875" style="32"/>
    <col min="10985" max="10985" width="23.44140625" style="32" customWidth="1"/>
    <col min="10986" max="10986" width="13.5546875" style="32" customWidth="1"/>
    <col min="10987" max="10987" width="14.44140625" style="32" customWidth="1"/>
    <col min="10988" max="10988" width="8.88671875" style="32"/>
    <col min="10989" max="10989" width="26.6640625" style="32" customWidth="1"/>
    <col min="10990" max="10992" width="8.88671875" style="32"/>
    <col min="10993" max="10993" width="22.88671875" style="32" customWidth="1"/>
    <col min="10994" max="10994" width="8.88671875" style="32"/>
    <col min="10995" max="10995" width="13.6640625" style="32" customWidth="1"/>
    <col min="10996" max="10996" width="9.109375" style="32" customWidth="1"/>
    <col min="10997" max="11240" width="8.88671875" style="32"/>
    <col min="11241" max="11241" width="23.44140625" style="32" customWidth="1"/>
    <col min="11242" max="11242" width="13.5546875" style="32" customWidth="1"/>
    <col min="11243" max="11243" width="14.44140625" style="32" customWidth="1"/>
    <col min="11244" max="11244" width="8.88671875" style="32"/>
    <col min="11245" max="11245" width="26.6640625" style="32" customWidth="1"/>
    <col min="11246" max="11248" width="8.88671875" style="32"/>
    <col min="11249" max="11249" width="22.88671875" style="32" customWidth="1"/>
    <col min="11250" max="11250" width="8.88671875" style="32"/>
    <col min="11251" max="11251" width="13.6640625" style="32" customWidth="1"/>
    <col min="11252" max="11252" width="9.109375" style="32" customWidth="1"/>
    <col min="11253" max="11496" width="8.88671875" style="32"/>
    <col min="11497" max="11497" width="23.44140625" style="32" customWidth="1"/>
    <col min="11498" max="11498" width="13.5546875" style="32" customWidth="1"/>
    <col min="11499" max="11499" width="14.44140625" style="32" customWidth="1"/>
    <col min="11500" max="11500" width="8.88671875" style="32"/>
    <col min="11501" max="11501" width="26.6640625" style="32" customWidth="1"/>
    <col min="11502" max="11504" width="8.88671875" style="32"/>
    <col min="11505" max="11505" width="22.88671875" style="32" customWidth="1"/>
    <col min="11506" max="11506" width="8.88671875" style="32"/>
    <col min="11507" max="11507" width="13.6640625" style="32" customWidth="1"/>
    <col min="11508" max="11508" width="9.109375" style="32" customWidth="1"/>
    <col min="11509" max="11752" width="8.88671875" style="32"/>
    <col min="11753" max="11753" width="23.44140625" style="32" customWidth="1"/>
    <col min="11754" max="11754" width="13.5546875" style="32" customWidth="1"/>
    <col min="11755" max="11755" width="14.44140625" style="32" customWidth="1"/>
    <col min="11756" max="11756" width="8.88671875" style="32"/>
    <col min="11757" max="11757" width="26.6640625" style="32" customWidth="1"/>
    <col min="11758" max="11760" width="8.88671875" style="32"/>
    <col min="11761" max="11761" width="22.88671875" style="32" customWidth="1"/>
    <col min="11762" max="11762" width="8.88671875" style="32"/>
    <col min="11763" max="11763" width="13.6640625" style="32" customWidth="1"/>
    <col min="11764" max="11764" width="9.109375" style="32" customWidth="1"/>
    <col min="11765" max="12008" width="8.88671875" style="32"/>
    <col min="12009" max="12009" width="23.44140625" style="32" customWidth="1"/>
    <col min="12010" max="12010" width="13.5546875" style="32" customWidth="1"/>
    <col min="12011" max="12011" width="14.44140625" style="32" customWidth="1"/>
    <col min="12012" max="12012" width="8.88671875" style="32"/>
    <col min="12013" max="12013" width="26.6640625" style="32" customWidth="1"/>
    <col min="12014" max="12016" width="8.88671875" style="32"/>
    <col min="12017" max="12017" width="22.88671875" style="32" customWidth="1"/>
    <col min="12018" max="12018" width="8.88671875" style="32"/>
    <col min="12019" max="12019" width="13.6640625" style="32" customWidth="1"/>
    <col min="12020" max="12020" width="9.109375" style="32" customWidth="1"/>
    <col min="12021" max="12264" width="8.88671875" style="32"/>
    <col min="12265" max="12265" width="23.44140625" style="32" customWidth="1"/>
    <col min="12266" max="12266" width="13.5546875" style="32" customWidth="1"/>
    <col min="12267" max="12267" width="14.44140625" style="32" customWidth="1"/>
    <col min="12268" max="12268" width="8.88671875" style="32"/>
    <col min="12269" max="12269" width="26.6640625" style="32" customWidth="1"/>
    <col min="12270" max="12272" width="8.88671875" style="32"/>
    <col min="12273" max="12273" width="22.88671875" style="32" customWidth="1"/>
    <col min="12274" max="12274" width="8.88671875" style="32"/>
    <col min="12275" max="12275" width="13.6640625" style="32" customWidth="1"/>
    <col min="12276" max="12276" width="9.109375" style="32" customWidth="1"/>
    <col min="12277" max="12520" width="8.88671875" style="32"/>
    <col min="12521" max="12521" width="23.44140625" style="32" customWidth="1"/>
    <col min="12522" max="12522" width="13.5546875" style="32" customWidth="1"/>
    <col min="12523" max="12523" width="14.44140625" style="32" customWidth="1"/>
    <col min="12524" max="12524" width="8.88671875" style="32"/>
    <col min="12525" max="12525" width="26.6640625" style="32" customWidth="1"/>
    <col min="12526" max="12528" width="8.88671875" style="32"/>
    <col min="12529" max="12529" width="22.88671875" style="32" customWidth="1"/>
    <col min="12530" max="12530" width="8.88671875" style="32"/>
    <col min="12531" max="12531" width="13.6640625" style="32" customWidth="1"/>
    <col min="12532" max="12532" width="9.109375" style="32" customWidth="1"/>
    <col min="12533" max="12776" width="8.88671875" style="32"/>
    <col min="12777" max="12777" width="23.44140625" style="32" customWidth="1"/>
    <col min="12778" max="12778" width="13.5546875" style="32" customWidth="1"/>
    <col min="12779" max="12779" width="14.44140625" style="32" customWidth="1"/>
    <col min="12780" max="12780" width="8.88671875" style="32"/>
    <col min="12781" max="12781" width="26.6640625" style="32" customWidth="1"/>
    <col min="12782" max="12784" width="8.88671875" style="32"/>
    <col min="12785" max="12785" width="22.88671875" style="32" customWidth="1"/>
    <col min="12786" max="12786" width="8.88671875" style="32"/>
    <col min="12787" max="12787" width="13.6640625" style="32" customWidth="1"/>
    <col min="12788" max="12788" width="9.109375" style="32" customWidth="1"/>
    <col min="12789" max="13032" width="8.88671875" style="32"/>
    <col min="13033" max="13033" width="23.44140625" style="32" customWidth="1"/>
    <col min="13034" max="13034" width="13.5546875" style="32" customWidth="1"/>
    <col min="13035" max="13035" width="14.44140625" style="32" customWidth="1"/>
    <col min="13036" max="13036" width="8.88671875" style="32"/>
    <col min="13037" max="13037" width="26.6640625" style="32" customWidth="1"/>
    <col min="13038" max="13040" width="8.88671875" style="32"/>
    <col min="13041" max="13041" width="22.88671875" style="32" customWidth="1"/>
    <col min="13042" max="13042" width="8.88671875" style="32"/>
    <col min="13043" max="13043" width="13.6640625" style="32" customWidth="1"/>
    <col min="13044" max="13044" width="9.109375" style="32" customWidth="1"/>
    <col min="13045" max="13288" width="8.88671875" style="32"/>
    <col min="13289" max="13289" width="23.44140625" style="32" customWidth="1"/>
    <col min="13290" max="13290" width="13.5546875" style="32" customWidth="1"/>
    <col min="13291" max="13291" width="14.44140625" style="32" customWidth="1"/>
    <col min="13292" max="13292" width="8.88671875" style="32"/>
    <col min="13293" max="13293" width="26.6640625" style="32" customWidth="1"/>
    <col min="13294" max="13296" width="8.88671875" style="32"/>
    <col min="13297" max="13297" width="22.88671875" style="32" customWidth="1"/>
    <col min="13298" max="13298" width="8.88671875" style="32"/>
    <col min="13299" max="13299" width="13.6640625" style="32" customWidth="1"/>
    <col min="13300" max="13300" width="9.109375" style="32" customWidth="1"/>
    <col min="13301" max="13544" width="8.88671875" style="32"/>
    <col min="13545" max="13545" width="23.44140625" style="32" customWidth="1"/>
    <col min="13546" max="13546" width="13.5546875" style="32" customWidth="1"/>
    <col min="13547" max="13547" width="14.44140625" style="32" customWidth="1"/>
    <col min="13548" max="13548" width="8.88671875" style="32"/>
    <col min="13549" max="13549" width="26.6640625" style="32" customWidth="1"/>
    <col min="13550" max="13552" width="8.88671875" style="32"/>
    <col min="13553" max="13553" width="22.88671875" style="32" customWidth="1"/>
    <col min="13554" max="13554" width="8.88671875" style="32"/>
    <col min="13555" max="13555" width="13.6640625" style="32" customWidth="1"/>
    <col min="13556" max="13556" width="9.109375" style="32" customWidth="1"/>
    <col min="13557" max="13800" width="8.88671875" style="32"/>
    <col min="13801" max="13801" width="23.44140625" style="32" customWidth="1"/>
    <col min="13802" max="13802" width="13.5546875" style="32" customWidth="1"/>
    <col min="13803" max="13803" width="14.44140625" style="32" customWidth="1"/>
    <col min="13804" max="13804" width="8.88671875" style="32"/>
    <col min="13805" max="13805" width="26.6640625" style="32" customWidth="1"/>
    <col min="13806" max="13808" width="8.88671875" style="32"/>
    <col min="13809" max="13809" width="22.88671875" style="32" customWidth="1"/>
    <col min="13810" max="13810" width="8.88671875" style="32"/>
    <col min="13811" max="13811" width="13.6640625" style="32" customWidth="1"/>
    <col min="13812" max="13812" width="9.109375" style="32" customWidth="1"/>
    <col min="13813" max="14056" width="8.88671875" style="32"/>
    <col min="14057" max="14057" width="23.44140625" style="32" customWidth="1"/>
    <col min="14058" max="14058" width="13.5546875" style="32" customWidth="1"/>
    <col min="14059" max="14059" width="14.44140625" style="32" customWidth="1"/>
    <col min="14060" max="14060" width="8.88671875" style="32"/>
    <col min="14061" max="14061" width="26.6640625" style="32" customWidth="1"/>
    <col min="14062" max="14064" width="8.88671875" style="32"/>
    <col min="14065" max="14065" width="22.88671875" style="32" customWidth="1"/>
    <col min="14066" max="14066" width="8.88671875" style="32"/>
    <col min="14067" max="14067" width="13.6640625" style="32" customWidth="1"/>
    <col min="14068" max="14068" width="9.109375" style="32" customWidth="1"/>
    <col min="14069" max="14312" width="8.88671875" style="32"/>
    <col min="14313" max="14313" width="23.44140625" style="32" customWidth="1"/>
    <col min="14314" max="14314" width="13.5546875" style="32" customWidth="1"/>
    <col min="14315" max="14315" width="14.44140625" style="32" customWidth="1"/>
    <col min="14316" max="14316" width="8.88671875" style="32"/>
    <col min="14317" max="14317" width="26.6640625" style="32" customWidth="1"/>
    <col min="14318" max="14320" width="8.88671875" style="32"/>
    <col min="14321" max="14321" width="22.88671875" style="32" customWidth="1"/>
    <col min="14322" max="14322" width="8.88671875" style="32"/>
    <col min="14323" max="14323" width="13.6640625" style="32" customWidth="1"/>
    <col min="14324" max="14324" width="9.109375" style="32" customWidth="1"/>
    <col min="14325" max="14568" width="8.88671875" style="32"/>
    <col min="14569" max="14569" width="23.44140625" style="32" customWidth="1"/>
    <col min="14570" max="14570" width="13.5546875" style="32" customWidth="1"/>
    <col min="14571" max="14571" width="14.44140625" style="32" customWidth="1"/>
    <col min="14572" max="14572" width="8.88671875" style="32"/>
    <col min="14573" max="14573" width="26.6640625" style="32" customWidth="1"/>
    <col min="14574" max="14576" width="8.88671875" style="32"/>
    <col min="14577" max="14577" width="22.88671875" style="32" customWidth="1"/>
    <col min="14578" max="14578" width="8.88671875" style="32"/>
    <col min="14579" max="14579" width="13.6640625" style="32" customWidth="1"/>
    <col min="14580" max="14580" width="9.109375" style="32" customWidth="1"/>
    <col min="14581" max="14824" width="8.88671875" style="32"/>
    <col min="14825" max="14825" width="23.44140625" style="32" customWidth="1"/>
    <col min="14826" max="14826" width="13.5546875" style="32" customWidth="1"/>
    <col min="14827" max="14827" width="14.44140625" style="32" customWidth="1"/>
    <col min="14828" max="14828" width="8.88671875" style="32"/>
    <col min="14829" max="14829" width="26.6640625" style="32" customWidth="1"/>
    <col min="14830" max="14832" width="8.88671875" style="32"/>
    <col min="14833" max="14833" width="22.88671875" style="32" customWidth="1"/>
    <col min="14834" max="14834" width="8.88671875" style="32"/>
    <col min="14835" max="14835" width="13.6640625" style="32" customWidth="1"/>
    <col min="14836" max="14836" width="9.109375" style="32" customWidth="1"/>
    <col min="14837" max="15080" width="8.88671875" style="32"/>
    <col min="15081" max="15081" width="23.44140625" style="32" customWidth="1"/>
    <col min="15082" max="15082" width="13.5546875" style="32" customWidth="1"/>
    <col min="15083" max="15083" width="14.44140625" style="32" customWidth="1"/>
    <col min="15084" max="15084" width="8.88671875" style="32"/>
    <col min="15085" max="15085" width="26.6640625" style="32" customWidth="1"/>
    <col min="15086" max="15088" width="8.88671875" style="32"/>
    <col min="15089" max="15089" width="22.88671875" style="32" customWidth="1"/>
    <col min="15090" max="15090" width="8.88671875" style="32"/>
    <col min="15091" max="15091" width="13.6640625" style="32" customWidth="1"/>
    <col min="15092" max="15092" width="9.109375" style="32" customWidth="1"/>
    <col min="15093" max="15336" width="8.88671875" style="32"/>
    <col min="15337" max="15337" width="23.44140625" style="32" customWidth="1"/>
    <col min="15338" max="15338" width="13.5546875" style="32" customWidth="1"/>
    <col min="15339" max="15339" width="14.44140625" style="32" customWidth="1"/>
    <col min="15340" max="15340" width="8.88671875" style="32"/>
    <col min="15341" max="15341" width="26.6640625" style="32" customWidth="1"/>
    <col min="15342" max="15344" width="8.88671875" style="32"/>
    <col min="15345" max="15345" width="22.88671875" style="32" customWidth="1"/>
    <col min="15346" max="15346" width="8.88671875" style="32"/>
    <col min="15347" max="15347" width="13.6640625" style="32" customWidth="1"/>
    <col min="15348" max="15348" width="9.109375" style="32" customWidth="1"/>
    <col min="15349" max="15592" width="8.88671875" style="32"/>
    <col min="15593" max="15593" width="23.44140625" style="32" customWidth="1"/>
    <col min="15594" max="15594" width="13.5546875" style="32" customWidth="1"/>
    <col min="15595" max="15595" width="14.44140625" style="32" customWidth="1"/>
    <col min="15596" max="15596" width="8.88671875" style="32"/>
    <col min="15597" max="15597" width="26.6640625" style="32" customWidth="1"/>
    <col min="15598" max="15600" width="8.88671875" style="32"/>
    <col min="15601" max="15601" width="22.88671875" style="32" customWidth="1"/>
    <col min="15602" max="15602" width="8.88671875" style="32"/>
    <col min="15603" max="15603" width="13.6640625" style="32" customWidth="1"/>
    <col min="15604" max="15604" width="9.109375" style="32" customWidth="1"/>
    <col min="15605" max="15848" width="8.88671875" style="32"/>
    <col min="15849" max="15849" width="23.44140625" style="32" customWidth="1"/>
    <col min="15850" max="15850" width="13.5546875" style="32" customWidth="1"/>
    <col min="15851" max="15851" width="14.44140625" style="32" customWidth="1"/>
    <col min="15852" max="15852" width="8.88671875" style="32"/>
    <col min="15853" max="15853" width="26.6640625" style="32" customWidth="1"/>
    <col min="15854" max="15856" width="8.88671875" style="32"/>
    <col min="15857" max="15857" width="22.88671875" style="32" customWidth="1"/>
    <col min="15858" max="15858" width="8.88671875" style="32"/>
    <col min="15859" max="15859" width="13.6640625" style="32" customWidth="1"/>
    <col min="15860" max="15860" width="9.109375" style="32" customWidth="1"/>
    <col min="15861" max="16104" width="8.88671875" style="32"/>
    <col min="16105" max="16105" width="23.44140625" style="32" customWidth="1"/>
    <col min="16106" max="16106" width="13.5546875" style="32" customWidth="1"/>
    <col min="16107" max="16107" width="14.44140625" style="32" customWidth="1"/>
    <col min="16108" max="16108" width="8.88671875" style="32"/>
    <col min="16109" max="16109" width="26.6640625" style="32" customWidth="1"/>
    <col min="16110" max="16112" width="8.88671875" style="32"/>
    <col min="16113" max="16113" width="22.88671875" style="32" customWidth="1"/>
    <col min="16114" max="16114" width="8.88671875" style="32"/>
    <col min="16115" max="16115" width="13.6640625" style="32" customWidth="1"/>
    <col min="16116" max="16116" width="9.109375" style="32" customWidth="1"/>
    <col min="16117" max="16384" width="8.88671875" style="32"/>
  </cols>
  <sheetData>
    <row r="1" spans="1:5" ht="16.95" customHeight="1">
      <c r="A1" s="126" t="s">
        <v>143</v>
      </c>
      <c r="B1" s="126"/>
      <c r="C1" s="126"/>
      <c r="D1" s="31"/>
      <c r="E1" s="31"/>
    </row>
    <row r="2" spans="1:5" ht="29.4" customHeight="1">
      <c r="A2" s="127" t="s">
        <v>133</v>
      </c>
      <c r="B2" s="127"/>
      <c r="C2" s="127"/>
      <c r="D2" s="33"/>
      <c r="E2" s="33"/>
    </row>
    <row r="3" spans="1:5" ht="11.4" customHeight="1">
      <c r="A3" s="34" t="s">
        <v>79</v>
      </c>
      <c r="B3" s="35" t="s">
        <v>94</v>
      </c>
      <c r="C3" s="35" t="s">
        <v>132</v>
      </c>
    </row>
    <row r="4" spans="1:5">
      <c r="A4" s="109" t="s">
        <v>31</v>
      </c>
      <c r="B4" s="110">
        <v>7.2</v>
      </c>
      <c r="C4" s="110">
        <v>7.6</v>
      </c>
    </row>
    <row r="5" spans="1:5">
      <c r="A5" s="36" t="s">
        <v>13</v>
      </c>
      <c r="B5" s="37">
        <v>3.9</v>
      </c>
      <c r="C5" s="37">
        <v>4.3</v>
      </c>
    </row>
    <row r="6" spans="1:5">
      <c r="A6" s="36" t="s">
        <v>16</v>
      </c>
      <c r="B6" s="37">
        <v>10.8</v>
      </c>
      <c r="C6" s="37">
        <v>11.5</v>
      </c>
    </row>
    <row r="7" spans="1:5">
      <c r="A7" s="36" t="s">
        <v>80</v>
      </c>
      <c r="B7" s="37">
        <v>4.5</v>
      </c>
      <c r="C7" s="37">
        <v>4.7</v>
      </c>
    </row>
    <row r="8" spans="1:5">
      <c r="A8" s="36" t="s">
        <v>85</v>
      </c>
      <c r="B8" s="37">
        <v>8.6999999999999993</v>
      </c>
      <c r="C8" s="37">
        <v>9.1</v>
      </c>
    </row>
    <row r="9" spans="1:5">
      <c r="A9" s="36" t="s">
        <v>17</v>
      </c>
      <c r="B9" s="37">
        <v>8.4</v>
      </c>
      <c r="C9" s="37">
        <v>9.1</v>
      </c>
    </row>
    <row r="10" spans="1:5">
      <c r="A10" s="36" t="s">
        <v>20</v>
      </c>
      <c r="B10" s="37">
        <v>7.7</v>
      </c>
      <c r="C10" s="37">
        <v>7.7</v>
      </c>
    </row>
    <row r="11" spans="1:5">
      <c r="A11" s="36" t="s">
        <v>21</v>
      </c>
      <c r="B11" s="37">
        <v>9.8000000000000007</v>
      </c>
      <c r="C11" s="37">
        <v>10.199999999999999</v>
      </c>
    </row>
    <row r="12" spans="1:5">
      <c r="A12" s="36" t="s">
        <v>12</v>
      </c>
      <c r="B12" s="37">
        <v>5.5</v>
      </c>
      <c r="C12" s="37">
        <v>5.9</v>
      </c>
    </row>
    <row r="13" spans="1:5">
      <c r="A13" s="36" t="s">
        <v>26</v>
      </c>
      <c r="B13" s="37">
        <v>14.3</v>
      </c>
      <c r="C13" s="37">
        <v>15.1</v>
      </c>
    </row>
    <row r="14" spans="1:5">
      <c r="A14" s="111" t="s">
        <v>32</v>
      </c>
      <c r="B14" s="112">
        <v>6.4</v>
      </c>
      <c r="C14" s="112">
        <v>6.7</v>
      </c>
    </row>
    <row r="15" spans="1:5">
      <c r="A15" s="36" t="s">
        <v>0</v>
      </c>
      <c r="B15" s="37">
        <v>7.5</v>
      </c>
      <c r="C15" s="37">
        <v>7.8</v>
      </c>
    </row>
    <row r="16" spans="1:5">
      <c r="A16" s="36" t="s">
        <v>15</v>
      </c>
      <c r="B16" s="37">
        <v>15.9</v>
      </c>
      <c r="C16" s="37">
        <v>16.899999999999999</v>
      </c>
    </row>
    <row r="17" spans="1:3">
      <c r="A17" s="36" t="s">
        <v>81</v>
      </c>
      <c r="B17" s="37">
        <v>5.6</v>
      </c>
      <c r="C17" s="37">
        <v>5.9</v>
      </c>
    </row>
    <row r="18" spans="1:3">
      <c r="A18" s="36" t="s">
        <v>82</v>
      </c>
      <c r="B18" s="37">
        <v>7.9</v>
      </c>
      <c r="C18" s="37">
        <v>8.3000000000000007</v>
      </c>
    </row>
    <row r="19" spans="1:3">
      <c r="A19" s="36" t="s">
        <v>3</v>
      </c>
      <c r="B19" s="37">
        <v>5</v>
      </c>
      <c r="C19" s="37">
        <v>5.2</v>
      </c>
    </row>
    <row r="20" spans="1:3">
      <c r="A20" s="36" t="s">
        <v>6</v>
      </c>
      <c r="B20" s="37">
        <v>4.5</v>
      </c>
      <c r="C20" s="37">
        <v>4.7</v>
      </c>
    </row>
    <row r="21" spans="1:3">
      <c r="A21" s="113" t="s">
        <v>33</v>
      </c>
      <c r="B21" s="112">
        <v>9</v>
      </c>
      <c r="C21" s="112">
        <v>9.6</v>
      </c>
    </row>
    <row r="22" spans="1:3">
      <c r="A22" s="36" t="s">
        <v>14</v>
      </c>
      <c r="B22" s="37">
        <v>7.5</v>
      </c>
      <c r="C22" s="37">
        <v>8.1</v>
      </c>
    </row>
    <row r="23" spans="1:3">
      <c r="A23" s="36" t="s">
        <v>18</v>
      </c>
      <c r="B23" s="37">
        <v>13.4</v>
      </c>
      <c r="C23" s="37">
        <v>14</v>
      </c>
    </row>
    <row r="24" spans="1:3">
      <c r="A24" s="36" t="s">
        <v>24</v>
      </c>
      <c r="B24" s="37">
        <v>7.2</v>
      </c>
      <c r="C24" s="37">
        <v>7.8</v>
      </c>
    </row>
    <row r="25" spans="1:3">
      <c r="A25" s="36" t="s">
        <v>59</v>
      </c>
      <c r="B25" s="37">
        <v>10.8</v>
      </c>
      <c r="C25" s="37">
        <v>11.5</v>
      </c>
    </row>
    <row r="26" spans="1:3">
      <c r="A26" s="36" t="s">
        <v>60</v>
      </c>
      <c r="B26" s="37">
        <v>5.8</v>
      </c>
      <c r="C26" s="37">
        <v>6.3</v>
      </c>
    </row>
    <row r="27" spans="1:3">
      <c r="A27" s="36" t="s">
        <v>25</v>
      </c>
      <c r="B27" s="37">
        <v>11.4</v>
      </c>
      <c r="C27" s="37">
        <v>12.1</v>
      </c>
    </row>
    <row r="28" spans="1:3">
      <c r="A28" s="111" t="s">
        <v>29</v>
      </c>
      <c r="B28" s="112">
        <v>5.3</v>
      </c>
      <c r="C28" s="112">
        <v>5.5</v>
      </c>
    </row>
    <row r="29" spans="1:3">
      <c r="A29" s="36" t="s">
        <v>4</v>
      </c>
      <c r="B29" s="37">
        <v>7.3</v>
      </c>
      <c r="C29" s="37">
        <v>7.8</v>
      </c>
    </row>
    <row r="30" spans="1:3">
      <c r="A30" s="36" t="s">
        <v>22</v>
      </c>
      <c r="B30" s="37">
        <v>7</v>
      </c>
      <c r="C30" s="37">
        <v>7.3</v>
      </c>
    </row>
    <row r="31" spans="1:3">
      <c r="A31" s="36" t="s">
        <v>5</v>
      </c>
      <c r="B31" s="37">
        <v>5</v>
      </c>
      <c r="C31" s="37">
        <v>5.3</v>
      </c>
    </row>
    <row r="32" spans="1:3">
      <c r="A32" s="36" t="s">
        <v>23</v>
      </c>
      <c r="B32" s="37">
        <v>12.1</v>
      </c>
      <c r="C32" s="37">
        <v>12.5</v>
      </c>
    </row>
    <row r="33" spans="1:3">
      <c r="A33" s="36" t="s">
        <v>7</v>
      </c>
      <c r="B33" s="37">
        <v>5.5</v>
      </c>
      <c r="C33" s="37">
        <v>5.9</v>
      </c>
    </row>
    <row r="34" spans="1:3">
      <c r="A34" s="36" t="s">
        <v>8</v>
      </c>
      <c r="B34" s="37">
        <v>6</v>
      </c>
      <c r="C34" s="37">
        <v>6.2</v>
      </c>
    </row>
    <row r="35" spans="1:3">
      <c r="A35" s="36" t="s">
        <v>9</v>
      </c>
      <c r="B35" s="37">
        <v>11</v>
      </c>
      <c r="C35" s="37">
        <v>11.5</v>
      </c>
    </row>
    <row r="36" spans="1:3">
      <c r="A36" s="36" t="s">
        <v>83</v>
      </c>
      <c r="B36" s="37">
        <v>2</v>
      </c>
      <c r="C36" s="37">
        <v>2.1</v>
      </c>
    </row>
    <row r="37" spans="1:3">
      <c r="A37" s="111" t="s">
        <v>30</v>
      </c>
      <c r="B37" s="112">
        <v>2.2999999999999998</v>
      </c>
      <c r="C37" s="112">
        <v>2.2999999999999998</v>
      </c>
    </row>
    <row r="38" spans="1:3">
      <c r="A38" s="36" t="s">
        <v>84</v>
      </c>
      <c r="B38" s="37">
        <v>2.2999999999999998</v>
      </c>
      <c r="C38" s="37">
        <v>2.2999999999999998</v>
      </c>
    </row>
    <row r="39" spans="1:3">
      <c r="A39" s="116" t="s">
        <v>139</v>
      </c>
    </row>
  </sheetData>
  <mergeCells count="2">
    <mergeCell ref="A1:C1"/>
    <mergeCell ref="A2:C2"/>
  </mergeCells>
  <pageMargins left="0.7" right="0.7" top="0.75" bottom="0.75" header="0.3" footer="0.3"/>
  <pageSetup paperSize="9" fitToWidth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6202A55E7A054B97AFB6B75D4E8D23" ma:contentTypeVersion="11" ma:contentTypeDescription="Utwórz nowy dokument." ma:contentTypeScope="" ma:versionID="c9316aace0520c7f1f6098470f52f207">
  <xsd:schema xmlns:xsd="http://www.w3.org/2001/XMLSchema" xmlns:xs="http://www.w3.org/2001/XMLSchema" xmlns:p="http://schemas.microsoft.com/office/2006/metadata/properties" xmlns:ns3="980d08e1-6ee3-49d3-9918-9b5d9e0d4b5d" targetNamespace="http://schemas.microsoft.com/office/2006/metadata/properties" ma:root="true" ma:fieldsID="d16722f8e5bf6177bfe0d216fcc5ff7f" ns3:_="">
    <xsd:import namespace="980d08e1-6ee3-49d3-9918-9b5d9e0d4b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d08e1-6ee3-49d3-9918-9b5d9e0d4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A3C2F2-F4ED-4BD4-866B-425C3D460B23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80d08e1-6ee3-49d3-9918-9b5d9e0d4b5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233DD45-7D43-453B-AE1E-79282E7E8D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3776D-9FCD-44F9-B1AB-A05B15075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d08e1-6ee3-49d3-9918-9b5d9e0d4b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Tabela 1 </vt:lpstr>
      <vt:lpstr>Tabela 2</vt:lpstr>
      <vt:lpstr>Tabela 3</vt:lpstr>
      <vt:lpstr>Tabela 4</vt:lpstr>
      <vt:lpstr>Tabela 5</vt:lpstr>
      <vt:lpstr>Tabela 6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2026-03-11T10:54:51Z</cp:lastPrinted>
  <dcterms:created xsi:type="dcterms:W3CDTF">1999-08-03T15:46:10Z</dcterms:created>
  <dcterms:modified xsi:type="dcterms:W3CDTF">2026-03-13T12:10:36Z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0x010100566202A55E7A054B97AFB6B75D4E8D23</vt:lpwstr>
  </property>
</Properties>
</file>